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70" windowHeight="9270" firstSheet="3" activeTab="3"/>
  </bookViews>
  <sheets>
    <sheet name="ENERO" sheetId="1" state="hidden" r:id="rId1"/>
    <sheet name="FEBRERO" sheetId="2" state="hidden" r:id="rId2"/>
    <sheet name="MARZO" sheetId="3" state="hidden" r:id="rId3"/>
    <sheet name="INFORME FINANCIERO" sheetId="4" r:id="rId4"/>
    <sheet name="CONC. BANCARIA" sheetId="5" r:id="rId5"/>
    <sheet name="ESTADO DE INGRESOS Y GASTOS" sheetId="6" r:id="rId6"/>
    <sheet name="CUENTAS POR PAGAR" sheetId="7" r:id="rId7"/>
    <sheet name="CHEQUES EN TRANSITO" sheetId="8" r:id="rId8"/>
  </sheets>
  <definedNames/>
  <calcPr fullCalcOnLoad="1"/>
</workbook>
</file>

<file path=xl/comments7.xml><?xml version="1.0" encoding="utf-8"?>
<comments xmlns="http://schemas.openxmlformats.org/spreadsheetml/2006/main">
  <authors>
    <author>Belkis De oleo</author>
  </authors>
  <commentList>
    <comment ref="C9" authorId="0">
      <text>
        <r>
          <rPr>
            <b/>
            <sz val="9"/>
            <rFont val="Tahoma"/>
            <family val="0"/>
          </rPr>
          <t>Belkis De oleo:</t>
        </r>
        <r>
          <rPr>
            <sz val="9"/>
            <rFont val="Tahoma"/>
            <family val="0"/>
          </rPr>
          <t xml:space="preserve">
No se ha realizado el pago porque no nos remiten Facturas con comprobante Gubernamentales</t>
        </r>
      </text>
    </comment>
  </commentList>
</comments>
</file>

<file path=xl/sharedStrings.xml><?xml version="1.0" encoding="utf-8"?>
<sst xmlns="http://schemas.openxmlformats.org/spreadsheetml/2006/main" count="276" uniqueCount="204">
  <si>
    <t xml:space="preserve">                             CONCILIACION BANCARIA</t>
  </si>
  <si>
    <t xml:space="preserve">                  VALOR RD$</t>
  </si>
  <si>
    <t>BANCO:DE RESERVAS DE LA REPUBLICA DOMINICANA</t>
  </si>
  <si>
    <t>CUENTA No.010-252294-4</t>
  </si>
  <si>
    <t>PREPARADO POR:</t>
  </si>
  <si>
    <t>REVISADO POR:</t>
  </si>
  <si>
    <t xml:space="preserve">LICDA. BELKYS DEOLEO </t>
  </si>
  <si>
    <t>LICDA. LUCRECIA RAMIREZ</t>
  </si>
  <si>
    <t>Contadora General</t>
  </si>
  <si>
    <t>Enc. Depto.Administrativo-Financiero</t>
  </si>
  <si>
    <t xml:space="preserve"> AL 31 DE  ENERO DEL AÑO   2014</t>
  </si>
  <si>
    <t>1.-BALANCE SEGÚN BANCO AL 31/01/2014</t>
  </si>
  <si>
    <t>MAS  :     DEPOSITOS TRANSITO</t>
  </si>
  <si>
    <t>MENOS:  CHEQUES TRANSITO</t>
  </si>
  <si>
    <t>BALANCE CONCILIADO AL 31/01/2014</t>
  </si>
  <si>
    <t>BALANCE S/LIBRO AL 31/01/2014</t>
  </si>
  <si>
    <t>MAS: DEP. PEND. DE REG. Y/O TRANSF.</t>
  </si>
  <si>
    <t>MENOS: N/D O CARGOS BANCARIOS</t>
  </si>
  <si>
    <t>BALANCE CONCILIADO AL  31/01/2014</t>
  </si>
  <si>
    <t xml:space="preserve"> AL  28 DE  FEBRERO DEL AÑO   2014</t>
  </si>
  <si>
    <t>BALANCE CONCILIADO AL 28/02/2014</t>
  </si>
  <si>
    <t>1.-BALANCE SEGÚN BANCO AL 28/02/2014</t>
  </si>
  <si>
    <t>BALANCE S/LIBRO AL 31/12/2013</t>
  </si>
  <si>
    <t xml:space="preserve">                  DIRECCION GENERAL  DE CONTRATACIONES PUBLICAS</t>
  </si>
  <si>
    <t xml:space="preserve">                             AÑO DE LA SUPERACION DEL ANALFABETISMO</t>
  </si>
  <si>
    <t xml:space="preserve"> AL  31 DE  MARZO DEL AÑO   2014</t>
  </si>
  <si>
    <t>BALANCE CONCILIADO AL 31/03/2014</t>
  </si>
  <si>
    <t>BALANCE S/LIBRO AL 28/02/2014</t>
  </si>
  <si>
    <t>MENOS: CHEQUES EMITIDOS</t>
  </si>
  <si>
    <t>DEPARTAMENTO ADMINISTRATIVO-FINANCIERO</t>
  </si>
  <si>
    <t>ENCARGADA ADMINSTRATIVA-FINANCIERA</t>
  </si>
  <si>
    <t>CONTADORA GENERAL</t>
  </si>
  <si>
    <t>Licda. LUCRECIA RAMIREZ</t>
  </si>
  <si>
    <t>REVISADO  POR:</t>
  </si>
  <si>
    <t>REALIZADO POR:</t>
  </si>
  <si>
    <t>MONTO GENERAL RD$</t>
  </si>
  <si>
    <t>BANCO CENTRAL</t>
  </si>
  <si>
    <t>120 O MAS</t>
  </si>
  <si>
    <t>91-120</t>
  </si>
  <si>
    <t>61-90</t>
  </si>
  <si>
    <t>31-60</t>
  </si>
  <si>
    <t>0-30</t>
  </si>
  <si>
    <t>MONTO RD$</t>
  </si>
  <si>
    <t>CONCEPTO</t>
  </si>
  <si>
    <t>PROVEEDOR</t>
  </si>
  <si>
    <t>FECHA</t>
  </si>
  <si>
    <t xml:space="preserve"> Balance Anterior</t>
  </si>
  <si>
    <t>Transferencia Bancaria</t>
  </si>
  <si>
    <t>No. DE CHEQUE</t>
  </si>
  <si>
    <t>BALANCE</t>
  </si>
  <si>
    <t>CARGOS A VALOR</t>
  </si>
  <si>
    <t>DEPOSITOS</t>
  </si>
  <si>
    <t xml:space="preserve">    Ministerio de Hacienda</t>
  </si>
  <si>
    <t>Ministerio de Hacienda</t>
  </si>
  <si>
    <t>Dirección General de Contrataciones Públicas</t>
  </si>
  <si>
    <t>INFORME FINANCIERO</t>
  </si>
  <si>
    <t>AL 30/09/2015</t>
  </si>
  <si>
    <t>VALOR EN RD$</t>
  </si>
  <si>
    <t>ACTIVOS  CORRIENTES :</t>
  </si>
  <si>
    <t xml:space="preserve"> FONDO REPONIBLE </t>
  </si>
  <si>
    <t>CHEQUES EN TRANSITO</t>
  </si>
  <si>
    <t>TOTAL ACTIVOS  CORRIENTES</t>
  </si>
  <si>
    <t>ACTIVOS FIJOS :</t>
  </si>
  <si>
    <t>MOBILIARIOS Y EQUIPOS DE OFICINA</t>
  </si>
  <si>
    <t>EQUIPOS DE TRANSPORTE</t>
  </si>
  <si>
    <t>TOTAL DE ACTIVOS FIJOS</t>
  </si>
  <si>
    <t>PASIVOS :</t>
  </si>
  <si>
    <t>CUENTAS X PAGAR A SUPLIDORES</t>
  </si>
  <si>
    <t>APORTES DEL GOBIERNO  PRESUPUESTARIO (AÑO 2015):</t>
  </si>
  <si>
    <t xml:space="preserve">   Anexo </t>
  </si>
  <si>
    <t>PRESUPUESTO EJECUTADO</t>
  </si>
  <si>
    <t>PRESUPUESTO DISPONIBLE</t>
  </si>
  <si>
    <t>MODIFICACION PRESUPUESTO  ( - ) INFORMATIVO</t>
  </si>
  <si>
    <t>PRESUPUESTO VIGENTE</t>
  </si>
  <si>
    <t>PREVENTIVO</t>
  </si>
  <si>
    <t xml:space="preserve">NOTA: </t>
  </si>
  <si>
    <t xml:space="preserve">    2- Los anexos son parte integral de este estado</t>
  </si>
  <si>
    <t xml:space="preserve">         Anexo   Ejecucion  Presupuestaria.</t>
  </si>
  <si>
    <t>APROBADO POR:</t>
  </si>
  <si>
    <t>Licda. BELKYS  DE OLEO</t>
  </si>
  <si>
    <t>Licda. Lucrecia Ramírez</t>
  </si>
  <si>
    <t>Encargada División Financiera</t>
  </si>
  <si>
    <t xml:space="preserve"> AL  3O DE SEPTIEMBRE DEL AÑO   2015</t>
  </si>
  <si>
    <t>1.-BALANCE SEGÚN BANCO AL 30/09/2015</t>
  </si>
  <si>
    <t>BALANCE CONCILIADO AL 30/09/2015</t>
  </si>
  <si>
    <t>BALANCE S/LIBRO AL 31/08/2015</t>
  </si>
  <si>
    <t>BALANCE CONCILIADO AL  30/09/2015</t>
  </si>
  <si>
    <r>
      <t xml:space="preserve">                 DIRECCIÓN GENERAL DE CONTRATACIONES PÚBLICAS</t>
    </r>
    <r>
      <rPr>
        <b/>
        <sz val="11"/>
        <color indexed="8"/>
        <rFont val="Calibri"/>
        <family val="2"/>
      </rPr>
      <t xml:space="preserve"> </t>
    </r>
  </si>
  <si>
    <t xml:space="preserve">           SEPTIEMBRE  2015</t>
  </si>
  <si>
    <t xml:space="preserve">BENEFICIARIO                             </t>
  </si>
  <si>
    <t>251</t>
  </si>
  <si>
    <t>Lisandro K. Ferreira</t>
  </si>
  <si>
    <t>252</t>
  </si>
  <si>
    <t>United</t>
  </si>
  <si>
    <t>253</t>
  </si>
  <si>
    <t>Ohtsu del Caribe</t>
  </si>
  <si>
    <t>255</t>
  </si>
  <si>
    <t>Galaxia Computer</t>
  </si>
  <si>
    <t>256</t>
  </si>
  <si>
    <t>Fiord Aliza Cedeño</t>
  </si>
  <si>
    <t>257</t>
  </si>
  <si>
    <t>Angie Por cella</t>
  </si>
  <si>
    <t>258</t>
  </si>
  <si>
    <t>Servicios Graficos Segura</t>
  </si>
  <si>
    <t>259</t>
  </si>
  <si>
    <t>Rosa E. Salcedo</t>
  </si>
  <si>
    <t>260</t>
  </si>
  <si>
    <t>261</t>
  </si>
  <si>
    <t>Frank Burgos Vargas</t>
  </si>
  <si>
    <t>262</t>
  </si>
  <si>
    <t>Inversiones Palau</t>
  </si>
  <si>
    <t>263</t>
  </si>
  <si>
    <t>Joselin M. de la Altagracia</t>
  </si>
  <si>
    <t>264</t>
  </si>
  <si>
    <t>Cayenart</t>
  </si>
  <si>
    <t>265</t>
  </si>
  <si>
    <t>Offitek</t>
  </si>
  <si>
    <t>266</t>
  </si>
  <si>
    <t>Rosa M. Ramirez</t>
  </si>
  <si>
    <t>267</t>
  </si>
  <si>
    <t>Desarrollo de Esttrategias A.</t>
  </si>
  <si>
    <t>268</t>
  </si>
  <si>
    <t>Maria I. de Farias</t>
  </si>
  <si>
    <t>269</t>
  </si>
  <si>
    <t>Inversiones del Sur</t>
  </si>
  <si>
    <t>270</t>
  </si>
  <si>
    <t>Ricardo Lopez Pinales</t>
  </si>
  <si>
    <t>271</t>
  </si>
  <si>
    <t>Informatic</t>
  </si>
  <si>
    <t>273</t>
  </si>
  <si>
    <t>Soluciones Corporativas</t>
  </si>
  <si>
    <t>274</t>
  </si>
  <si>
    <t>Irving R. Batista</t>
  </si>
  <si>
    <t>275</t>
  </si>
  <si>
    <t>Productive Business</t>
  </si>
  <si>
    <t>276</t>
  </si>
  <si>
    <t>Grupo Astro</t>
  </si>
  <si>
    <t>277</t>
  </si>
  <si>
    <t xml:space="preserve">Reposicion de Caja Chica </t>
  </si>
  <si>
    <t>278</t>
  </si>
  <si>
    <t>Viamar</t>
  </si>
  <si>
    <t>Comisiones y Gastos Bancarios</t>
  </si>
  <si>
    <t xml:space="preserve">                                                             DIRECCION GENERAL  DE CONTRATACIONES PUBLICAS    </t>
  </si>
  <si>
    <t xml:space="preserve">                                                                                             AÑO DE LA SUPERACION DEL ANALFABETISMO</t>
  </si>
  <si>
    <t xml:space="preserve">                                           RELACION DE CUENTAS POR PAGAR</t>
  </si>
  <si>
    <t xml:space="preserve">                                            POR ANTIGÜEDAD DE SALDO</t>
  </si>
  <si>
    <t xml:space="preserve"> </t>
  </si>
  <si>
    <t xml:space="preserve">                                            01/01/2015 HASTA 31/09/2015</t>
  </si>
  <si>
    <t>PAGOS/TRANSFERENCIA</t>
  </si>
  <si>
    <t>PAGOS/CHEQUES</t>
  </si>
  <si>
    <t>PARQUEOS  OCTUBRE/ NOV/ ENERO/FEBRERO/ABRIL/MAYO/JUNIO/JULIO/AGOSTO/SEPTIEMBRE 2015</t>
  </si>
  <si>
    <t>CAPGEFI</t>
  </si>
  <si>
    <t>CURSO DE CAPACITACION</t>
  </si>
  <si>
    <t>COMERCIAL CIFRA</t>
  </si>
  <si>
    <t>BOMBA P/CISTERNA Y MATERIALES FERRETEROS</t>
  </si>
  <si>
    <t>CLARO</t>
  </si>
  <si>
    <t>SERVICIOS DE LLAMADAS TELEFONICAS</t>
  </si>
  <si>
    <t>FELIPE &amp;CHAPMAN ABOG.</t>
  </si>
  <si>
    <t>ASESORIA LEGAL</t>
  </si>
  <si>
    <t>FELIX ARIEL SANTANA R.</t>
  </si>
  <si>
    <t>SERVICIOS CONSULTORIA JURIDICAS</t>
  </si>
  <si>
    <t>ROSA ELENA SALCEDO</t>
  </si>
  <si>
    <t>ADQUISICION DE ALMUERZOS</t>
  </si>
  <si>
    <t>OD DOMINICANA</t>
  </si>
  <si>
    <t>ADQUISICION DE TECLADOS Y DISCOS DUROS</t>
  </si>
  <si>
    <t>SOLUDIVER</t>
  </si>
  <si>
    <t>MATERIAL GASTABLE</t>
  </si>
  <si>
    <t>PBS</t>
  </si>
  <si>
    <t>MG GENERAL SUPPY</t>
  </si>
  <si>
    <t>PRINTERIA</t>
  </si>
  <si>
    <t>ASHVALSOPH INVESTMENTS</t>
  </si>
  <si>
    <t>GTG INDUSTRIAL</t>
  </si>
  <si>
    <t>MATERIAL DE LIMPIEZA</t>
  </si>
  <si>
    <t>RODRIGUEZ PICHARDO</t>
  </si>
  <si>
    <t>MILENA TOURS</t>
  </si>
  <si>
    <t>SEGUROS DE VIAJES</t>
  </si>
  <si>
    <t>Licda. BELKYS DEOLEO</t>
  </si>
  <si>
    <t>CUENT</t>
  </si>
  <si>
    <t xml:space="preserve">             Ministerio de Hacienda</t>
  </si>
  <si>
    <t xml:space="preserve">                       Dirección General de Contrataciones Públicas</t>
  </si>
  <si>
    <t xml:space="preserve"> AÑO DE LA SUPERACION DEL ANALFABETISMO</t>
  </si>
  <si>
    <t>CHEQUES EMITIDOS POR EL FONDO REPONIBLE</t>
  </si>
  <si>
    <t>CUENTA No. 100-1-10-252294-4</t>
  </si>
  <si>
    <t>Fecha</t>
  </si>
  <si>
    <t>Cheque</t>
  </si>
  <si>
    <t>Objetal</t>
  </si>
  <si>
    <t>Beneficiario</t>
  </si>
  <si>
    <t>Monto</t>
  </si>
  <si>
    <t>OOO195</t>
  </si>
  <si>
    <t>2286-02</t>
  </si>
  <si>
    <t>Fundacion Ester Magazine</t>
  </si>
  <si>
    <t>OOO258</t>
  </si>
  <si>
    <t>2222-01</t>
  </si>
  <si>
    <t>OOO260</t>
  </si>
  <si>
    <t>2311-01</t>
  </si>
  <si>
    <t>OOO262</t>
  </si>
  <si>
    <t>2253-03</t>
  </si>
  <si>
    <t>OOO265</t>
  </si>
  <si>
    <t>2392-01</t>
  </si>
  <si>
    <t>OOO267</t>
  </si>
  <si>
    <t>2335-01</t>
  </si>
  <si>
    <t>Desarrollo de Estrategias A.</t>
  </si>
  <si>
    <t>OOO276</t>
  </si>
  <si>
    <t>TOTAL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</si>
</sst>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.##0.00\ _€_-;\-* #.##0.00\ _€_-;_-* &quot;-&quot;??\ _€_-;_-@_-"/>
    <numFmt numFmtId="179" formatCode="dd/mm/yy;@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1"/>
      <color indexed="8"/>
      <name val="Century Gothic"/>
      <family val="2"/>
    </font>
    <font>
      <sz val="24"/>
      <color indexed="8"/>
      <name val="Edwardian Script ITC"/>
      <family val="4"/>
    </font>
    <font>
      <sz val="24"/>
      <color indexed="8"/>
      <name val="Vivaldi"/>
      <family val="4"/>
    </font>
    <font>
      <b/>
      <sz val="16"/>
      <color indexed="8"/>
      <name val="Century Gothic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62"/>
      <name val="Calibri"/>
      <family val="2"/>
    </font>
    <font>
      <sz val="14"/>
      <color indexed="8"/>
      <name val="Book Antiqua"/>
      <family val="1"/>
    </font>
    <font>
      <sz val="14"/>
      <color indexed="63"/>
      <name val="Book Antiqua"/>
      <family val="1"/>
    </font>
    <font>
      <sz val="11"/>
      <color indexed="8"/>
      <name val="Book Antiqua"/>
      <family val="1"/>
    </font>
    <font>
      <b/>
      <i/>
      <sz val="11"/>
      <color indexed="8"/>
      <name val="Book Antiqua"/>
      <family val="1"/>
    </font>
    <font>
      <b/>
      <sz val="14"/>
      <color indexed="8"/>
      <name val="Book Antiqua"/>
      <family val="1"/>
    </font>
    <font>
      <b/>
      <sz val="11"/>
      <color indexed="8"/>
      <name val="Book Antiqua"/>
      <family val="1"/>
    </font>
    <font>
      <b/>
      <i/>
      <sz val="9"/>
      <color indexed="8"/>
      <name val="Aparajita"/>
      <family val="2"/>
    </font>
    <font>
      <sz val="9"/>
      <color indexed="8"/>
      <name val="Calibri"/>
      <family val="2"/>
    </font>
    <font>
      <b/>
      <i/>
      <sz val="9"/>
      <color indexed="62"/>
      <name val="Aparajita"/>
      <family val="2"/>
    </font>
    <font>
      <b/>
      <i/>
      <sz val="9"/>
      <name val="Aparajit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1"/>
      <color theme="1"/>
      <name val="Century Gothic"/>
      <family val="2"/>
    </font>
    <font>
      <sz val="24"/>
      <color theme="1"/>
      <name val="Edwardian Script ITC"/>
      <family val="4"/>
    </font>
    <font>
      <sz val="24"/>
      <color theme="1"/>
      <name val="Vivaldi"/>
      <family val="4"/>
    </font>
    <font>
      <b/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b/>
      <sz val="10"/>
      <color theme="1"/>
      <name val="Calibri"/>
      <family val="2"/>
    </font>
    <font>
      <i/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b/>
      <sz val="9"/>
      <color rgb="FF0000FF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4"/>
      <color theme="1"/>
      <name val="Calibri"/>
      <family val="2"/>
    </font>
    <font>
      <i/>
      <sz val="11"/>
      <color theme="8" tint="-0.24997000396251678"/>
      <name val="Calibri"/>
      <family val="2"/>
    </font>
    <font>
      <b/>
      <sz val="16"/>
      <color theme="1"/>
      <name val="Century Gothic"/>
      <family val="2"/>
    </font>
    <font>
      <sz val="14"/>
      <color theme="1"/>
      <name val="Book Antiqua"/>
      <family val="1"/>
    </font>
    <font>
      <sz val="14"/>
      <color rgb="FF333333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9"/>
      <color theme="1"/>
      <name val="Aparajita"/>
      <family val="2"/>
    </font>
    <font>
      <sz val="9"/>
      <color theme="1"/>
      <name val="Calibri"/>
      <family val="2"/>
    </font>
    <font>
      <b/>
      <i/>
      <sz val="9"/>
      <color theme="4" tint="-0.4999699890613556"/>
      <name val="Aparajit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rgb="FF4F81BD"/>
      </left>
      <right/>
      <top style="medium">
        <color rgb="FF4F81BD"/>
      </top>
      <bottom/>
    </border>
    <border>
      <left/>
      <right/>
      <top style="medium">
        <color rgb="FF4F81BD"/>
      </top>
      <bottom/>
    </border>
    <border>
      <left style="medium">
        <color rgb="FF4F81BD"/>
      </left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>
        <color rgb="FF4F81BD"/>
      </right>
      <top style="medium">
        <color rgb="FF4F81BD"/>
      </top>
      <bottom style="thin"/>
    </border>
    <border>
      <left>
        <color indexed="63"/>
      </left>
      <right style="thin"/>
      <top style="medium">
        <color rgb="FF4F81BD"/>
      </top>
      <bottom>
        <color indexed="63"/>
      </bottom>
    </border>
    <border>
      <left>
        <color indexed="63"/>
      </left>
      <right style="thin"/>
      <top style="medium">
        <color rgb="FF4F81BD"/>
      </top>
      <bottom style="medium">
        <color rgb="FF4F81BD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/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/>
    </border>
    <border>
      <left/>
      <right style="medium">
        <color rgb="FF4F81BD"/>
      </right>
      <top/>
      <bottom style="medium">
        <color rgb="FF4F81BD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7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4" fontId="75" fillId="0" borderId="0" xfId="0" applyNumberFormat="1" applyFont="1" applyAlignment="1">
      <alignment horizontal="right"/>
    </xf>
    <xf numFmtId="4" fontId="75" fillId="0" borderId="0" xfId="0" applyNumberFormat="1" applyFont="1" applyAlignment="1">
      <alignment/>
    </xf>
    <xf numFmtId="43" fontId="75" fillId="0" borderId="0" xfId="47" applyFont="1" applyAlignment="1">
      <alignment/>
    </xf>
    <xf numFmtId="4" fontId="75" fillId="0" borderId="10" xfId="0" applyNumberFormat="1" applyFont="1" applyBorder="1" applyAlignment="1">
      <alignment/>
    </xf>
    <xf numFmtId="4" fontId="75" fillId="0" borderId="0" xfId="0" applyNumberFormat="1" applyFont="1" applyBorder="1" applyAlignment="1">
      <alignment/>
    </xf>
    <xf numFmtId="43" fontId="75" fillId="0" borderId="10" xfId="0" applyNumberFormat="1" applyFont="1" applyBorder="1" applyAlignment="1">
      <alignment/>
    </xf>
    <xf numFmtId="43" fontId="75" fillId="0" borderId="0" xfId="47" applyFont="1" applyBorder="1" applyAlignment="1">
      <alignment/>
    </xf>
    <xf numFmtId="43" fontId="75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73" fillId="0" borderId="0" xfId="0" applyFont="1" applyAlignment="1">
      <alignment/>
    </xf>
    <xf numFmtId="0" fontId="3" fillId="0" borderId="0" xfId="0" applyFont="1" applyAlignment="1">
      <alignment/>
    </xf>
    <xf numFmtId="0" fontId="7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23" borderId="11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0" xfId="0" applyFill="1" applyBorder="1" applyAlignment="1">
      <alignment/>
    </xf>
    <xf numFmtId="0" fontId="79" fillId="23" borderId="0" xfId="0" applyFont="1" applyFill="1" applyBorder="1" applyAlignment="1">
      <alignment horizontal="center"/>
    </xf>
    <xf numFmtId="0" fontId="0" fillId="23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73" fillId="0" borderId="14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Font="1" applyBorder="1" applyAlignment="1">
      <alignment/>
    </xf>
    <xf numFmtId="4" fontId="80" fillId="0" borderId="16" xfId="0" applyNumberFormat="1" applyFont="1" applyBorder="1" applyAlignment="1">
      <alignment/>
    </xf>
    <xf numFmtId="4" fontId="73" fillId="0" borderId="17" xfId="0" applyNumberFormat="1" applyFont="1" applyBorder="1" applyAlignment="1">
      <alignment/>
    </xf>
    <xf numFmtId="4" fontId="73" fillId="0" borderId="18" xfId="0" applyNumberFormat="1" applyFont="1" applyBorder="1" applyAlignment="1">
      <alignment/>
    </xf>
    <xf numFmtId="4" fontId="73" fillId="0" borderId="16" xfId="0" applyNumberFormat="1" applyFont="1" applyBorder="1" applyAlignment="1">
      <alignment/>
    </xf>
    <xf numFmtId="4" fontId="81" fillId="0" borderId="15" xfId="0" applyNumberFormat="1" applyFont="1" applyBorder="1" applyAlignment="1">
      <alignment/>
    </xf>
    <xf numFmtId="4" fontId="69" fillId="0" borderId="19" xfId="0" applyNumberFormat="1" applyFont="1" applyBorder="1" applyAlignment="1">
      <alignment/>
    </xf>
    <xf numFmtId="0" fontId="0" fillId="0" borderId="15" xfId="0" applyBorder="1" applyAlignment="1">
      <alignment/>
    </xf>
    <xf numFmtId="0" fontId="82" fillId="0" borderId="14" xfId="0" applyFont="1" applyBorder="1" applyAlignment="1">
      <alignment/>
    </xf>
    <xf numFmtId="0" fontId="82" fillId="0" borderId="0" xfId="0" applyFont="1" applyBorder="1" applyAlignment="1">
      <alignment/>
    </xf>
    <xf numFmtId="0" fontId="73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4" fontId="83" fillId="0" borderId="10" xfId="0" applyNumberFormat="1" applyFont="1" applyBorder="1" applyAlignment="1">
      <alignment/>
    </xf>
    <xf numFmtId="43" fontId="83" fillId="0" borderId="0" xfId="47" applyFont="1" applyAlignment="1">
      <alignment/>
    </xf>
    <xf numFmtId="43" fontId="83" fillId="0" borderId="10" xfId="0" applyNumberFormat="1" applyFont="1" applyBorder="1" applyAlignment="1">
      <alignment/>
    </xf>
    <xf numFmtId="17" fontId="73" fillId="0" borderId="0" xfId="0" applyNumberFormat="1" applyFont="1" applyAlignment="1">
      <alignment horizontal="center" vertical="center"/>
    </xf>
    <xf numFmtId="0" fontId="84" fillId="14" borderId="22" xfId="0" applyFont="1" applyFill="1" applyBorder="1" applyAlignment="1">
      <alignment vertical="center"/>
    </xf>
    <xf numFmtId="0" fontId="84" fillId="14" borderId="23" xfId="0" applyFont="1" applyFill="1" applyBorder="1" applyAlignment="1">
      <alignment vertical="center"/>
    </xf>
    <xf numFmtId="0" fontId="84" fillId="14" borderId="0" xfId="0" applyFont="1" applyFill="1" applyBorder="1" applyAlignment="1">
      <alignment vertical="center"/>
    </xf>
    <xf numFmtId="0" fontId="85" fillId="14" borderId="0" xfId="0" applyFont="1" applyFill="1" applyBorder="1" applyAlignment="1">
      <alignment vertical="center"/>
    </xf>
    <xf numFmtId="14" fontId="5" fillId="0" borderId="24" xfId="0" applyNumberFormat="1" applyFont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43" fontId="87" fillId="0" borderId="0" xfId="47" applyFont="1" applyAlignment="1">
      <alignment horizontal="right" vertical="center"/>
    </xf>
    <xf numFmtId="43" fontId="86" fillId="0" borderId="0" xfId="47" applyFont="1" applyAlignment="1">
      <alignment vertical="center" wrapText="1"/>
    </xf>
    <xf numFmtId="0" fontId="88" fillId="0" borderId="22" xfId="0" applyFont="1" applyBorder="1" applyAlignment="1">
      <alignment horizontal="left" vertical="center"/>
    </xf>
    <xf numFmtId="0" fontId="86" fillId="0" borderId="23" xfId="0" applyFont="1" applyBorder="1" applyAlignment="1">
      <alignment vertical="center"/>
    </xf>
    <xf numFmtId="0" fontId="85" fillId="0" borderId="23" xfId="0" applyFont="1" applyBorder="1" applyAlignment="1">
      <alignment vertical="center"/>
    </xf>
    <xf numFmtId="43" fontId="89" fillId="0" borderId="23" xfId="47" applyFont="1" applyBorder="1" applyAlignment="1">
      <alignment horizontal="right" vertical="center"/>
    </xf>
    <xf numFmtId="43" fontId="86" fillId="0" borderId="23" xfId="47" applyFont="1" applyBorder="1" applyAlignment="1">
      <alignment vertical="center" wrapText="1"/>
    </xf>
    <xf numFmtId="14" fontId="5" fillId="0" borderId="25" xfId="0" applyNumberFormat="1" applyFont="1" applyBorder="1" applyAlignment="1">
      <alignment horizontal="left" vertical="center"/>
    </xf>
    <xf numFmtId="0" fontId="90" fillId="0" borderId="26" xfId="0" applyFont="1" applyBorder="1" applyAlignment="1">
      <alignment horizontal="center" vertical="center"/>
    </xf>
    <xf numFmtId="0" fontId="90" fillId="0" borderId="26" xfId="0" applyFont="1" applyBorder="1" applyAlignment="1">
      <alignment vertical="center"/>
    </xf>
    <xf numFmtId="43" fontId="87" fillId="0" borderId="26" xfId="47" applyFont="1" applyBorder="1" applyAlignment="1">
      <alignment horizontal="right" vertical="center"/>
    </xf>
    <xf numFmtId="43" fontId="87" fillId="0" borderId="27" xfId="47" applyFont="1" applyBorder="1" applyAlignment="1">
      <alignment horizontal="center" vertical="center"/>
    </xf>
    <xf numFmtId="43" fontId="90" fillId="0" borderId="26" xfId="47" applyFont="1" applyBorder="1" applyAlignment="1">
      <alignment vertical="center"/>
    </xf>
    <xf numFmtId="43" fontId="89" fillId="0" borderId="27" xfId="47" applyFont="1" applyBorder="1" applyAlignment="1">
      <alignment horizontal="center" vertical="center"/>
    </xf>
    <xf numFmtId="43" fontId="87" fillId="0" borderId="28" xfId="47" applyFont="1" applyBorder="1" applyAlignment="1">
      <alignment horizontal="right" vertical="center"/>
    </xf>
    <xf numFmtId="43" fontId="5" fillId="0" borderId="29" xfId="47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9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92" fillId="14" borderId="26" xfId="0" applyFont="1" applyFill="1" applyBorder="1" applyAlignment="1">
      <alignment/>
    </xf>
    <xf numFmtId="0" fontId="92" fillId="14" borderId="30" xfId="0" applyFont="1" applyFill="1" applyBorder="1" applyAlignment="1">
      <alignment/>
    </xf>
    <xf numFmtId="0" fontId="92" fillId="14" borderId="31" xfId="0" applyFont="1" applyFill="1" applyBorder="1" applyAlignment="1">
      <alignment horizontal="center"/>
    </xf>
    <xf numFmtId="0" fontId="92" fillId="14" borderId="31" xfId="0" applyFont="1" applyFill="1" applyBorder="1" applyAlignment="1">
      <alignment/>
    </xf>
    <xf numFmtId="14" fontId="0" fillId="0" borderId="26" xfId="0" applyNumberFormat="1" applyBorder="1" applyAlignment="1">
      <alignment/>
    </xf>
    <xf numFmtId="0" fontId="0" fillId="0" borderId="26" xfId="0" applyFill="1" applyBorder="1" applyAlignment="1">
      <alignment/>
    </xf>
    <xf numFmtId="0" fontId="45" fillId="0" borderId="26" xfId="0" applyFont="1" applyFill="1" applyBorder="1" applyAlignment="1">
      <alignment/>
    </xf>
    <xf numFmtId="43" fontId="0" fillId="0" borderId="26" xfId="47" applyFont="1" applyBorder="1" applyAlignment="1">
      <alignment horizontal="right" wrapText="1"/>
    </xf>
    <xf numFmtId="43" fontId="0" fillId="0" borderId="26" xfId="47" applyFont="1" applyBorder="1" applyAlignment="1">
      <alignment horizontal="center"/>
    </xf>
    <xf numFmtId="43" fontId="0" fillId="0" borderId="26" xfId="47" applyFont="1" applyBorder="1" applyAlignment="1">
      <alignment wrapText="1"/>
    </xf>
    <xf numFmtId="0" fontId="0" fillId="0" borderId="26" xfId="0" applyBorder="1" applyAlignment="1">
      <alignment horizontal="right"/>
    </xf>
    <xf numFmtId="0" fontId="0" fillId="0" borderId="26" xfId="0" applyBorder="1" applyAlignment="1">
      <alignment/>
    </xf>
    <xf numFmtId="43" fontId="0" fillId="0" borderId="26" xfId="47" applyFont="1" applyBorder="1" applyAlignment="1">
      <alignment horizontal="center" wrapText="1"/>
    </xf>
    <xf numFmtId="43" fontId="73" fillId="0" borderId="32" xfId="0" applyNumberFormat="1" applyFont="1" applyBorder="1" applyAlignment="1">
      <alignment horizontal="center" wrapText="1"/>
    </xf>
    <xf numFmtId="43" fontId="73" fillId="0" borderId="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93" fillId="0" borderId="0" xfId="0" applyFont="1" applyAlignment="1">
      <alignment/>
    </xf>
    <xf numFmtId="0" fontId="94" fillId="23" borderId="14" xfId="0" applyFont="1" applyFill="1" applyBorder="1" applyAlignment="1">
      <alignment horizontal="center"/>
    </xf>
    <xf numFmtId="0" fontId="94" fillId="23" borderId="0" xfId="0" applyFont="1" applyFill="1" applyBorder="1" applyAlignment="1">
      <alignment horizontal="center"/>
    </xf>
    <xf numFmtId="0" fontId="94" fillId="23" borderId="15" xfId="0" applyFont="1" applyFill="1" applyBorder="1" applyAlignment="1">
      <alignment horizontal="center"/>
    </xf>
    <xf numFmtId="0" fontId="92" fillId="23" borderId="14" xfId="0" applyFont="1" applyFill="1" applyBorder="1" applyAlignment="1">
      <alignment horizontal="center"/>
    </xf>
    <xf numFmtId="0" fontId="92" fillId="23" borderId="0" xfId="0" applyFont="1" applyFill="1" applyBorder="1" applyAlignment="1">
      <alignment horizontal="center"/>
    </xf>
    <xf numFmtId="0" fontId="92" fillId="23" borderId="15" xfId="0" applyFont="1" applyFill="1" applyBorder="1" applyAlignment="1">
      <alignment horizontal="center"/>
    </xf>
    <xf numFmtId="0" fontId="73" fillId="23" borderId="14" xfId="0" applyFont="1" applyFill="1" applyBorder="1" applyAlignment="1">
      <alignment horizontal="center"/>
    </xf>
    <xf numFmtId="0" fontId="73" fillId="23" borderId="0" xfId="0" applyFont="1" applyFill="1" applyBorder="1" applyAlignment="1">
      <alignment horizontal="center"/>
    </xf>
    <xf numFmtId="0" fontId="73" fillId="23" borderId="15" xfId="0" applyFont="1" applyFill="1" applyBorder="1" applyAlignment="1">
      <alignment horizontal="center"/>
    </xf>
    <xf numFmtId="0" fontId="84" fillId="14" borderId="23" xfId="0" applyFont="1" applyFill="1" applyBorder="1" applyAlignment="1">
      <alignment vertical="center" wrapText="1"/>
    </xf>
    <xf numFmtId="0" fontId="84" fillId="14" borderId="33" xfId="0" applyFont="1" applyFill="1" applyBorder="1" applyAlignment="1">
      <alignment vertical="center" wrapText="1"/>
    </xf>
    <xf numFmtId="0" fontId="84" fillId="14" borderId="34" xfId="0" applyFont="1" applyFill="1" applyBorder="1" applyAlignment="1">
      <alignment horizontal="center" vertical="center"/>
    </xf>
    <xf numFmtId="0" fontId="84" fillId="14" borderId="35" xfId="0" applyFont="1" applyFill="1" applyBorder="1" applyAlignment="1">
      <alignment horizontal="center" vertical="center"/>
    </xf>
    <xf numFmtId="0" fontId="73" fillId="0" borderId="36" xfId="0" applyFont="1" applyBorder="1" applyAlignment="1">
      <alignment horizontal="center"/>
    </xf>
    <xf numFmtId="0" fontId="73" fillId="0" borderId="37" xfId="0" applyFont="1" applyBorder="1" applyAlignment="1">
      <alignment horizontal="center"/>
    </xf>
    <xf numFmtId="0" fontId="73" fillId="0" borderId="38" xfId="0" applyFont="1" applyBorder="1" applyAlignment="1">
      <alignment horizont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 wrapText="1"/>
    </xf>
    <xf numFmtId="0" fontId="9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 horizontal="center" vertical="center"/>
    </xf>
    <xf numFmtId="0" fontId="74" fillId="0" borderId="0" xfId="0" applyFont="1" applyAlignment="1">
      <alignment/>
    </xf>
    <xf numFmtId="0" fontId="99" fillId="7" borderId="36" xfId="0" applyFont="1" applyFill="1" applyBorder="1" applyAlignment="1">
      <alignment horizontal="center"/>
    </xf>
    <xf numFmtId="0" fontId="99" fillId="7" borderId="37" xfId="0" applyFont="1" applyFill="1" applyBorder="1" applyAlignment="1">
      <alignment horizontal="center"/>
    </xf>
    <xf numFmtId="0" fontId="99" fillId="7" borderId="38" xfId="0" applyFont="1" applyFill="1" applyBorder="1" applyAlignment="1">
      <alignment horizontal="center"/>
    </xf>
    <xf numFmtId="0" fontId="97" fillId="7" borderId="0" xfId="0" applyFont="1" applyFill="1" applyBorder="1" applyAlignment="1">
      <alignment/>
    </xf>
    <xf numFmtId="0" fontId="97" fillId="7" borderId="15" xfId="0" applyFont="1" applyFill="1" applyBorder="1" applyAlignment="1">
      <alignment/>
    </xf>
    <xf numFmtId="0" fontId="100" fillId="7" borderId="36" xfId="0" applyFont="1" applyFill="1" applyBorder="1" applyAlignment="1">
      <alignment horizontal="center"/>
    </xf>
    <xf numFmtId="0" fontId="100" fillId="7" borderId="37" xfId="0" applyFont="1" applyFill="1" applyBorder="1" applyAlignment="1">
      <alignment horizontal="center"/>
    </xf>
    <xf numFmtId="0" fontId="100" fillId="7" borderId="38" xfId="0" applyFont="1" applyFill="1" applyBorder="1" applyAlignment="1">
      <alignment horizontal="center"/>
    </xf>
    <xf numFmtId="0" fontId="97" fillId="7" borderId="39" xfId="0" applyFont="1" applyFill="1" applyBorder="1" applyAlignment="1">
      <alignment horizontal="center"/>
    </xf>
    <xf numFmtId="0" fontId="97" fillId="7" borderId="40" xfId="0" applyFont="1" applyFill="1" applyBorder="1" applyAlignment="1">
      <alignment horizontal="center"/>
    </xf>
    <xf numFmtId="0" fontId="100" fillId="33" borderId="10" xfId="0" applyFont="1" applyFill="1" applyBorder="1" applyAlignment="1">
      <alignment horizontal="center"/>
    </xf>
    <xf numFmtId="0" fontId="100" fillId="33" borderId="36" xfId="0" applyFont="1" applyFill="1" applyBorder="1" applyAlignment="1">
      <alignment horizontal="center"/>
    </xf>
    <xf numFmtId="0" fontId="100" fillId="33" borderId="37" xfId="0" applyFont="1" applyFill="1" applyBorder="1" applyAlignment="1">
      <alignment horizontal="center"/>
    </xf>
    <xf numFmtId="0" fontId="100" fillId="33" borderId="41" xfId="0" applyFont="1" applyFill="1" applyBorder="1" applyAlignment="1">
      <alignment horizontal="center"/>
    </xf>
    <xf numFmtId="0" fontId="100" fillId="33" borderId="42" xfId="0" applyFont="1" applyFill="1" applyBorder="1" applyAlignment="1">
      <alignment horizontal="center"/>
    </xf>
    <xf numFmtId="14" fontId="97" fillId="33" borderId="43" xfId="0" applyNumberFormat="1" applyFont="1" applyFill="1" applyBorder="1" applyAlignment="1">
      <alignment/>
    </xf>
    <xf numFmtId="49" fontId="97" fillId="33" borderId="26" xfId="0" applyNumberFormat="1" applyFont="1" applyFill="1" applyBorder="1" applyAlignment="1">
      <alignment horizontal="center"/>
    </xf>
    <xf numFmtId="49" fontId="97" fillId="33" borderId="25" xfId="0" applyNumberFormat="1" applyFont="1" applyFill="1" applyBorder="1" applyAlignment="1">
      <alignment horizontal="left"/>
    </xf>
    <xf numFmtId="49" fontId="97" fillId="33" borderId="30" xfId="0" applyNumberFormat="1" applyFont="1" applyFill="1" applyBorder="1" applyAlignment="1">
      <alignment horizontal="left"/>
    </xf>
    <xf numFmtId="49" fontId="97" fillId="33" borderId="44" xfId="0" applyNumberFormat="1" applyFont="1" applyFill="1" applyBorder="1" applyAlignment="1">
      <alignment horizontal="left"/>
    </xf>
    <xf numFmtId="4" fontId="97" fillId="33" borderId="26" xfId="0" applyNumberFormat="1" applyFont="1" applyFill="1" applyBorder="1" applyAlignment="1">
      <alignment horizontal="right"/>
    </xf>
    <xf numFmtId="49" fontId="97" fillId="33" borderId="25" xfId="0" applyNumberFormat="1" applyFont="1" applyFill="1" applyBorder="1" applyAlignment="1">
      <alignment horizontal="left"/>
    </xf>
    <xf numFmtId="49" fontId="97" fillId="33" borderId="30" xfId="0" applyNumberFormat="1" applyFont="1" applyFill="1" applyBorder="1" applyAlignment="1">
      <alignment horizontal="left"/>
    </xf>
    <xf numFmtId="49" fontId="97" fillId="33" borderId="44" xfId="0" applyNumberFormat="1" applyFont="1" applyFill="1" applyBorder="1" applyAlignment="1">
      <alignment horizontal="left"/>
    </xf>
    <xf numFmtId="14" fontId="100" fillId="33" borderId="43" xfId="0" applyNumberFormat="1" applyFont="1" applyFill="1" applyBorder="1" applyAlignment="1">
      <alignment/>
    </xf>
    <xf numFmtId="4" fontId="100" fillId="33" borderId="26" xfId="0" applyNumberFormat="1" applyFont="1" applyFill="1" applyBorder="1" applyAlignment="1">
      <alignment horizontal="right"/>
    </xf>
    <xf numFmtId="14" fontId="100" fillId="33" borderId="0" xfId="0" applyNumberFormat="1" applyFont="1" applyFill="1" applyBorder="1" applyAlignment="1">
      <alignment/>
    </xf>
    <xf numFmtId="49" fontId="97" fillId="33" borderId="0" xfId="0" applyNumberFormat="1" applyFont="1" applyFill="1" applyBorder="1" applyAlignment="1">
      <alignment horizontal="center"/>
    </xf>
    <xf numFmtId="49" fontId="97" fillId="33" borderId="0" xfId="0" applyNumberFormat="1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right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2</xdr:row>
      <xdr:rowOff>76200</xdr:rowOff>
    </xdr:to>
    <xdr:pic>
      <xdr:nvPicPr>
        <xdr:cNvPr id="1" name="Imagen 1" descr="cid:image001.png@01CCF0A6.687EA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2</xdr:row>
      <xdr:rowOff>76200</xdr:rowOff>
    </xdr:to>
    <xdr:pic>
      <xdr:nvPicPr>
        <xdr:cNvPr id="1" name="Imagen 1" descr="cid:image001.png@01CCF0A6.687EA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0</xdr:rowOff>
    </xdr:from>
    <xdr:to>
      <xdr:col>6</xdr:col>
      <xdr:colOff>1047750</xdr:colOff>
      <xdr:row>2</xdr:row>
      <xdr:rowOff>352425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0"/>
          <a:ext cx="781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47625</xdr:rowOff>
    </xdr:from>
    <xdr:to>
      <xdr:col>1</xdr:col>
      <xdr:colOff>390525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3812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</xdr:col>
      <xdr:colOff>342900</xdr:colOff>
      <xdr:row>7</xdr:row>
      <xdr:rowOff>95250</xdr:rowOff>
    </xdr:to>
    <xdr:pic>
      <xdr:nvPicPr>
        <xdr:cNvPr id="1" name="Imagen 1" descr="cid:image001.png@01CCF0A6.687EA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1104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0</xdr:row>
      <xdr:rowOff>0</xdr:rowOff>
    </xdr:from>
    <xdr:to>
      <xdr:col>5</xdr:col>
      <xdr:colOff>1190625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1409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895350</xdr:colOff>
      <xdr:row>0</xdr:row>
      <xdr:rowOff>0</xdr:rowOff>
    </xdr:from>
    <xdr:to>
      <xdr:col>3</xdr:col>
      <xdr:colOff>85725</xdr:colOff>
      <xdr:row>2</xdr:row>
      <xdr:rowOff>171450</xdr:rowOff>
    </xdr:to>
    <xdr:pic>
      <xdr:nvPicPr>
        <xdr:cNvPr id="2" name="irc_mi" descr="http://t0.gstatic.com/images?q=tbn:ANd9GcQu0k-2kEAGVM-eqrwRNc4IctdhD69mGzjTkaFiHPNQS_Ucgx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0"/>
          <a:ext cx="1152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2</xdr:col>
      <xdr:colOff>0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524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762000</xdr:colOff>
      <xdr:row>4</xdr:row>
      <xdr:rowOff>9525</xdr:rowOff>
    </xdr:to>
    <xdr:pic>
      <xdr:nvPicPr>
        <xdr:cNvPr id="1" name="Imagen 2" descr="cid:image001.png@01CCF0A6.687EA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24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47625</xdr:rowOff>
    </xdr:from>
    <xdr:to>
      <xdr:col>3</xdr:col>
      <xdr:colOff>438150</xdr:colOff>
      <xdr:row>3</xdr:row>
      <xdr:rowOff>142875</xdr:rowOff>
    </xdr:to>
    <xdr:pic>
      <xdr:nvPicPr>
        <xdr:cNvPr id="1" name="Imagen 5" descr="Descripción: http://www.negociosdominicanos.com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7625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247650</xdr:colOff>
      <xdr:row>23</xdr:row>
      <xdr:rowOff>123825</xdr:rowOff>
    </xdr:to>
    <xdr:pic>
      <xdr:nvPicPr>
        <xdr:cNvPr id="2" name="Imagen 1" descr="cid:image001.png@01CCF0A6.687EA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29125"/>
          <a:ext cx="1419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3"/>
  <sheetViews>
    <sheetView zoomScalePageLayoutView="0" workbookViewId="0" topLeftCell="A4">
      <selection activeCell="J26" sqref="J26"/>
    </sheetView>
  </sheetViews>
  <sheetFormatPr defaultColWidth="11.421875" defaultRowHeight="15"/>
  <cols>
    <col min="5" max="5" width="13.57421875" style="0" bestFit="1" customWidth="1"/>
    <col min="6" max="6" width="12.57421875" style="0" bestFit="1" customWidth="1"/>
  </cols>
  <sheetData>
    <row r="6" spans="1:6" ht="15">
      <c r="A6" s="4"/>
      <c r="B6" s="4"/>
      <c r="C6" s="5" t="s">
        <v>0</v>
      </c>
      <c r="D6" s="5"/>
      <c r="E6" s="5"/>
      <c r="F6" s="5"/>
    </row>
    <row r="7" spans="1:6" ht="15">
      <c r="A7" s="4"/>
      <c r="B7" s="4"/>
      <c r="C7" s="5"/>
      <c r="D7" s="5" t="s">
        <v>10</v>
      </c>
      <c r="E7" s="5"/>
      <c r="F7" s="5"/>
    </row>
    <row r="8" spans="1:6" ht="15">
      <c r="A8" s="4"/>
      <c r="B8" s="4"/>
      <c r="C8" s="6"/>
      <c r="D8" s="5" t="s">
        <v>1</v>
      </c>
      <c r="E8" s="5"/>
      <c r="F8" s="6"/>
    </row>
    <row r="9" spans="1:6" ht="15">
      <c r="A9" s="4"/>
      <c r="B9" s="4"/>
      <c r="C9" s="4"/>
      <c r="D9" s="4"/>
      <c r="E9" s="4"/>
      <c r="F9" s="4"/>
    </row>
    <row r="10" spans="1:6" ht="15">
      <c r="A10" s="4" t="s">
        <v>2</v>
      </c>
      <c r="B10" s="4"/>
      <c r="C10" s="4"/>
      <c r="D10" s="4"/>
      <c r="E10" s="4"/>
      <c r="F10" s="4"/>
    </row>
    <row r="11" spans="1:6" ht="15">
      <c r="A11" s="4" t="s">
        <v>3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11</v>
      </c>
      <c r="B13" s="4"/>
      <c r="C13" s="4"/>
      <c r="D13" s="4"/>
      <c r="E13" s="7">
        <v>38707.51</v>
      </c>
      <c r="F13" s="7"/>
    </row>
    <row r="14" spans="1:6" ht="15">
      <c r="A14" s="4"/>
      <c r="B14" s="4"/>
      <c r="C14" s="4"/>
      <c r="D14" s="4"/>
      <c r="E14" s="4"/>
      <c r="F14" s="8"/>
    </row>
    <row r="15" spans="1:6" ht="15">
      <c r="A15" s="4" t="s">
        <v>12</v>
      </c>
      <c r="B15" s="4"/>
      <c r="C15" s="4"/>
      <c r="D15" s="4"/>
      <c r="E15" s="4">
        <v>0</v>
      </c>
      <c r="F15" s="8"/>
    </row>
    <row r="16" spans="1:6" ht="15">
      <c r="A16" s="4"/>
      <c r="B16" s="4"/>
      <c r="C16" s="4"/>
      <c r="D16" s="4"/>
      <c r="E16" s="4"/>
      <c r="F16" s="8"/>
    </row>
    <row r="17" spans="1:6" ht="15">
      <c r="A17" s="4" t="s">
        <v>13</v>
      </c>
      <c r="B17" s="4"/>
      <c r="C17" s="4"/>
      <c r="D17" s="4"/>
      <c r="E17" s="9">
        <v>8475</v>
      </c>
      <c r="F17" s="8"/>
    </row>
    <row r="18" spans="1:6" ht="15.75" thickBot="1">
      <c r="A18" s="4"/>
      <c r="B18" s="4"/>
      <c r="C18" s="4"/>
      <c r="D18" s="4"/>
      <c r="E18" s="4"/>
      <c r="F18" s="8"/>
    </row>
    <row r="19" spans="1:6" ht="15.75" thickBot="1">
      <c r="A19" s="4" t="s">
        <v>14</v>
      </c>
      <c r="B19" s="4"/>
      <c r="C19" s="4"/>
      <c r="D19" s="4"/>
      <c r="E19" s="11"/>
      <c r="F19" s="10">
        <f>E13+E15-E17</f>
        <v>30232.510000000002</v>
      </c>
    </row>
    <row r="20" spans="1:6" ht="15">
      <c r="A20" s="4"/>
      <c r="B20" s="4"/>
      <c r="C20" s="4"/>
      <c r="D20" s="4"/>
      <c r="E20" s="4"/>
      <c r="F20" s="8"/>
    </row>
    <row r="21" spans="1:6" ht="15">
      <c r="A21" s="4" t="s">
        <v>22</v>
      </c>
      <c r="B21" s="4"/>
      <c r="C21" s="4"/>
      <c r="D21" s="4"/>
      <c r="E21" s="9">
        <v>30656.11</v>
      </c>
      <c r="F21" s="8"/>
    </row>
    <row r="22" spans="1:6" ht="15">
      <c r="A22" s="4"/>
      <c r="B22" s="4"/>
      <c r="C22" s="4"/>
      <c r="D22" s="4"/>
      <c r="E22" s="4"/>
      <c r="F22" s="8"/>
    </row>
    <row r="23" spans="1:6" ht="15">
      <c r="A23" s="4" t="s">
        <v>16</v>
      </c>
      <c r="B23" s="4"/>
      <c r="C23" s="4"/>
      <c r="D23" s="4"/>
      <c r="E23" s="4">
        <v>0</v>
      </c>
      <c r="F23" s="8"/>
    </row>
    <row r="24" spans="1:6" ht="15">
      <c r="A24" s="4"/>
      <c r="B24" s="4"/>
      <c r="C24" s="4"/>
      <c r="D24" s="4"/>
      <c r="E24" s="4"/>
      <c r="F24" s="8"/>
    </row>
    <row r="25" spans="1:6" ht="15">
      <c r="A25" s="4" t="s">
        <v>17</v>
      </c>
      <c r="B25" s="4"/>
      <c r="C25" s="4"/>
      <c r="D25" s="4"/>
      <c r="E25" s="9">
        <v>423.6</v>
      </c>
      <c r="F25" s="8"/>
    </row>
    <row r="26" spans="1:6" ht="15.75" thickBot="1">
      <c r="A26" s="4"/>
      <c r="B26" s="4"/>
      <c r="C26" s="4"/>
      <c r="D26" s="4"/>
      <c r="E26" s="4"/>
      <c r="F26" s="8"/>
    </row>
    <row r="27" spans="1:6" ht="15.75" thickBot="1">
      <c r="A27" s="4" t="s">
        <v>18</v>
      </c>
      <c r="B27" s="4"/>
      <c r="C27" s="4"/>
      <c r="D27" s="4"/>
      <c r="E27" s="13"/>
      <c r="F27" s="12">
        <f>E21+E23-E25</f>
        <v>30232.510000000002</v>
      </c>
    </row>
    <row r="28" spans="1:6" ht="15">
      <c r="A28" s="4"/>
      <c r="B28" s="4"/>
      <c r="C28" s="4"/>
      <c r="D28" s="4"/>
      <c r="E28" s="4"/>
      <c r="F28" s="4"/>
    </row>
    <row r="30" spans="1:7" ht="15">
      <c r="A30" s="1" t="s">
        <v>4</v>
      </c>
      <c r="B30" s="1"/>
      <c r="C30" s="1"/>
      <c r="D30" s="1"/>
      <c r="E30" s="1" t="s">
        <v>5</v>
      </c>
      <c r="F30" s="1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3" t="s">
        <v>6</v>
      </c>
      <c r="B32" s="3"/>
      <c r="C32" s="3"/>
      <c r="D32" s="3"/>
      <c r="E32" s="3" t="s">
        <v>7</v>
      </c>
      <c r="F32" s="3"/>
      <c r="G32" s="3"/>
    </row>
    <row r="33" spans="1:7" ht="15">
      <c r="A33" s="2" t="s">
        <v>8</v>
      </c>
      <c r="B33" s="2"/>
      <c r="C33" s="2"/>
      <c r="D33" s="2"/>
      <c r="E33" s="2" t="s">
        <v>9</v>
      </c>
      <c r="F33" s="2"/>
      <c r="G3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32" sqref="A1:G32"/>
    </sheetView>
  </sheetViews>
  <sheetFormatPr defaultColWidth="11.421875" defaultRowHeight="15"/>
  <cols>
    <col min="5" max="5" width="13.28125" style="0" customWidth="1"/>
    <col min="6" max="6" width="12.7109375" style="0" customWidth="1"/>
  </cols>
  <sheetData>
    <row r="1" spans="2:7" ht="15">
      <c r="B1" s="15" t="s">
        <v>23</v>
      </c>
      <c r="C1" s="16"/>
      <c r="D1" s="16"/>
      <c r="E1" s="16"/>
      <c r="F1" s="16"/>
      <c r="G1" s="16"/>
    </row>
    <row r="2" spans="2:7" ht="15">
      <c r="B2" s="17" t="s">
        <v>24</v>
      </c>
      <c r="C2" s="16"/>
      <c r="D2" s="16"/>
      <c r="E2" s="18"/>
      <c r="F2" s="18"/>
      <c r="G2" s="18"/>
    </row>
    <row r="3" spans="2:7" ht="15">
      <c r="B3" s="16"/>
      <c r="C3" s="16"/>
      <c r="D3" s="16"/>
      <c r="E3" s="19"/>
      <c r="F3" s="19"/>
      <c r="G3" s="20"/>
    </row>
    <row r="4" spans="1:6" ht="15">
      <c r="A4" s="4"/>
      <c r="B4" s="4"/>
      <c r="C4" s="5" t="s">
        <v>0</v>
      </c>
      <c r="D4" s="5"/>
      <c r="E4" s="5"/>
      <c r="F4" s="5"/>
    </row>
    <row r="5" spans="1:6" ht="15">
      <c r="A5" s="4"/>
      <c r="B5" s="4"/>
      <c r="C5" s="5"/>
      <c r="D5" s="5" t="s">
        <v>19</v>
      </c>
      <c r="E5" s="5"/>
      <c r="F5" s="5"/>
    </row>
    <row r="6" spans="1:6" ht="15">
      <c r="A6" s="4"/>
      <c r="B6" s="4"/>
      <c r="C6" s="6"/>
      <c r="D6" s="5" t="s">
        <v>1</v>
      </c>
      <c r="E6" s="5"/>
      <c r="F6" s="6"/>
    </row>
    <row r="7" spans="1:6" ht="15">
      <c r="A7" s="4"/>
      <c r="B7" s="4"/>
      <c r="C7" s="4"/>
      <c r="D7" s="4"/>
      <c r="E7" s="4"/>
      <c r="F7" s="4"/>
    </row>
    <row r="8" spans="1:6" ht="15">
      <c r="A8" s="4" t="s">
        <v>2</v>
      </c>
      <c r="B8" s="4"/>
      <c r="C8" s="4"/>
      <c r="D8" s="4"/>
      <c r="E8" s="4"/>
      <c r="F8" s="4"/>
    </row>
    <row r="9" spans="1:6" ht="15">
      <c r="A9" s="4" t="s">
        <v>3</v>
      </c>
      <c r="B9" s="4"/>
      <c r="C9" s="4"/>
      <c r="D9" s="4"/>
      <c r="E9" s="4"/>
      <c r="F9" s="4"/>
    </row>
    <row r="10" spans="1:6" ht="15">
      <c r="A10" s="4"/>
      <c r="B10" s="4"/>
      <c r="C10" s="4"/>
      <c r="D10" s="4"/>
      <c r="E10" s="4"/>
      <c r="F10" s="4"/>
    </row>
    <row r="11" spans="1:6" ht="15">
      <c r="A11" s="4" t="s">
        <v>21</v>
      </c>
      <c r="B11" s="4"/>
      <c r="C11" s="4"/>
      <c r="D11" s="4"/>
      <c r="E11" s="7">
        <v>38557.51</v>
      </c>
      <c r="F11" s="7"/>
    </row>
    <row r="12" spans="1:6" ht="15">
      <c r="A12" s="4"/>
      <c r="B12" s="4"/>
      <c r="C12" s="4"/>
      <c r="D12" s="4"/>
      <c r="E12" s="4"/>
      <c r="F12" s="8"/>
    </row>
    <row r="13" spans="1:6" ht="15">
      <c r="A13" s="4" t="s">
        <v>12</v>
      </c>
      <c r="B13" s="4"/>
      <c r="C13" s="4"/>
      <c r="D13" s="4"/>
      <c r="E13" s="4">
        <v>0</v>
      </c>
      <c r="F13" s="8"/>
    </row>
    <row r="14" spans="1:6" ht="15">
      <c r="A14" s="4"/>
      <c r="B14" s="4"/>
      <c r="C14" s="4"/>
      <c r="D14" s="4"/>
      <c r="E14" s="4"/>
      <c r="F14" s="8"/>
    </row>
    <row r="15" spans="1:6" ht="15">
      <c r="A15" s="4" t="s">
        <v>13</v>
      </c>
      <c r="B15" s="4"/>
      <c r="C15" s="4"/>
      <c r="D15" s="4"/>
      <c r="E15" s="9">
        <v>8475</v>
      </c>
      <c r="F15" s="8"/>
    </row>
    <row r="16" spans="1:6" ht="15.75" thickBot="1">
      <c r="A16" s="4"/>
      <c r="B16" s="4"/>
      <c r="C16" s="4"/>
      <c r="D16" s="4"/>
      <c r="E16" s="4"/>
      <c r="F16" s="8"/>
    </row>
    <row r="17" spans="1:6" ht="15.75" thickBot="1">
      <c r="A17" s="4" t="s">
        <v>20</v>
      </c>
      <c r="B17" s="4"/>
      <c r="C17" s="4"/>
      <c r="D17" s="4"/>
      <c r="E17" s="11"/>
      <c r="F17" s="10">
        <f>E11+E13-E15</f>
        <v>30082.510000000002</v>
      </c>
    </row>
    <row r="18" spans="1:6" ht="15">
      <c r="A18" s="4"/>
      <c r="B18" s="4"/>
      <c r="C18" s="4"/>
      <c r="D18" s="4"/>
      <c r="E18" s="4"/>
      <c r="F18" s="8"/>
    </row>
    <row r="19" spans="1:6" ht="15">
      <c r="A19" s="4" t="s">
        <v>15</v>
      </c>
      <c r="B19" s="4"/>
      <c r="C19" s="4"/>
      <c r="D19" s="4"/>
      <c r="E19" s="9">
        <v>30232.51</v>
      </c>
      <c r="F19" s="8"/>
    </row>
    <row r="20" spans="1:6" ht="15">
      <c r="A20" s="4"/>
      <c r="B20" s="4"/>
      <c r="C20" s="4"/>
      <c r="D20" s="4"/>
      <c r="E20" s="4"/>
      <c r="F20" s="8"/>
    </row>
    <row r="21" spans="1:6" ht="15">
      <c r="A21" s="4" t="s">
        <v>16</v>
      </c>
      <c r="B21" s="4"/>
      <c r="C21" s="4"/>
      <c r="D21" s="4"/>
      <c r="E21" s="4">
        <v>0</v>
      </c>
      <c r="F21" s="8"/>
    </row>
    <row r="22" spans="1:6" ht="15">
      <c r="A22" s="4"/>
      <c r="B22" s="4"/>
      <c r="C22" s="4"/>
      <c r="D22" s="4"/>
      <c r="E22" s="4"/>
      <c r="F22" s="8"/>
    </row>
    <row r="23" spans="1:6" ht="15">
      <c r="A23" s="4" t="s">
        <v>17</v>
      </c>
      <c r="B23" s="4"/>
      <c r="C23" s="4"/>
      <c r="D23" s="4"/>
      <c r="E23" s="9">
        <v>150</v>
      </c>
      <c r="F23" s="8"/>
    </row>
    <row r="24" spans="1:6" ht="15.75" thickBot="1">
      <c r="A24" s="4"/>
      <c r="B24" s="4"/>
      <c r="C24" s="4"/>
      <c r="D24" s="4"/>
      <c r="E24" s="4"/>
      <c r="F24" s="8"/>
    </row>
    <row r="25" spans="1:6" ht="15.75" thickBot="1">
      <c r="A25" s="4" t="s">
        <v>18</v>
      </c>
      <c r="B25" s="4"/>
      <c r="C25" s="4"/>
      <c r="D25" s="4"/>
      <c r="E25" s="13"/>
      <c r="F25" s="12">
        <f>E19+E21-E23</f>
        <v>30082.51</v>
      </c>
    </row>
    <row r="26" spans="1:6" ht="15">
      <c r="A26" s="4"/>
      <c r="B26" s="4"/>
      <c r="C26" s="4"/>
      <c r="D26" s="4"/>
      <c r="E26" s="4"/>
      <c r="F26" s="4"/>
    </row>
    <row r="28" spans="1:7" ht="15">
      <c r="A28" s="1" t="s">
        <v>4</v>
      </c>
      <c r="B28" s="1"/>
      <c r="C28" s="1"/>
      <c r="D28" s="1"/>
      <c r="E28" s="1" t="s">
        <v>5</v>
      </c>
      <c r="F28" s="1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3" t="s">
        <v>6</v>
      </c>
      <c r="B30" s="3"/>
      <c r="C30" s="3"/>
      <c r="D30" s="3"/>
      <c r="E30" s="3" t="s">
        <v>7</v>
      </c>
      <c r="F30" s="3"/>
      <c r="G30" s="3"/>
    </row>
    <row r="31" spans="1:7" ht="15">
      <c r="A31" s="2" t="s">
        <v>8</v>
      </c>
      <c r="B31" s="2"/>
      <c r="C31" s="2"/>
      <c r="D31" s="2"/>
      <c r="E31" s="2" t="s">
        <v>9</v>
      </c>
      <c r="F31" s="2"/>
      <c r="G31" s="2"/>
    </row>
    <row r="32" spans="1:6" ht="15">
      <c r="A32" s="4"/>
      <c r="B32" s="4"/>
      <c r="C32" s="4"/>
      <c r="D32" s="4"/>
      <c r="E32" s="4"/>
      <c r="F32" s="8"/>
    </row>
    <row r="33" spans="1:6" ht="15">
      <c r="A33" s="4"/>
      <c r="B33" s="4"/>
      <c r="C33" s="4"/>
      <c r="D33" s="4"/>
      <c r="E33" s="4"/>
      <c r="F33" s="8"/>
    </row>
    <row r="34" spans="1:6" ht="15">
      <c r="A34" s="4"/>
      <c r="B34" s="4"/>
      <c r="C34" s="4"/>
      <c r="D34" s="4"/>
      <c r="E34" s="9"/>
      <c r="F34" s="8"/>
    </row>
    <row r="35" spans="1:6" ht="15">
      <c r="A35" s="4"/>
      <c r="B35" s="4"/>
      <c r="C35" s="4"/>
      <c r="D35" s="4"/>
      <c r="E35" s="4"/>
      <c r="F35" s="8"/>
    </row>
    <row r="36" spans="1:6" ht="15">
      <c r="A36" s="4"/>
      <c r="B36" s="4"/>
      <c r="C36" s="4"/>
      <c r="D36" s="4"/>
      <c r="E36" s="11"/>
      <c r="F36" s="11"/>
    </row>
    <row r="37" spans="1:6" ht="15">
      <c r="A37" s="4"/>
      <c r="B37" s="4"/>
      <c r="C37" s="4"/>
      <c r="D37" s="4"/>
      <c r="E37" s="4"/>
      <c r="F37" s="8"/>
    </row>
    <row r="38" spans="1:6" ht="15">
      <c r="A38" s="4"/>
      <c r="B38" s="4"/>
      <c r="C38" s="4"/>
      <c r="D38" s="4"/>
      <c r="E38" s="9"/>
      <c r="F38" s="8"/>
    </row>
    <row r="39" spans="1:6" ht="15">
      <c r="A39" s="4"/>
      <c r="B39" s="4"/>
      <c r="C39" s="4"/>
      <c r="D39" s="4"/>
      <c r="E39" s="4"/>
      <c r="F39" s="8"/>
    </row>
    <row r="40" spans="1:6" ht="15">
      <c r="A40" s="4"/>
      <c r="B40" s="4"/>
      <c r="C40" s="4"/>
      <c r="D40" s="4"/>
      <c r="E40" s="4"/>
      <c r="F40" s="8"/>
    </row>
    <row r="41" spans="1:6" ht="15">
      <c r="A41" s="4"/>
      <c r="B41" s="4"/>
      <c r="C41" s="4"/>
      <c r="D41" s="4"/>
      <c r="E41" s="4"/>
      <c r="F41" s="8"/>
    </row>
    <row r="42" spans="1:6" ht="15">
      <c r="A42" s="4"/>
      <c r="B42" s="4"/>
      <c r="C42" s="4"/>
      <c r="D42" s="4"/>
      <c r="E42" s="9"/>
      <c r="F42" s="8"/>
    </row>
    <row r="43" spans="1:6" ht="15">
      <c r="A43" s="4"/>
      <c r="B43" s="4"/>
      <c r="C43" s="4"/>
      <c r="D43" s="4"/>
      <c r="E43" s="4"/>
      <c r="F43" s="8"/>
    </row>
    <row r="44" spans="1:6" ht="15">
      <c r="A44" s="4"/>
      <c r="B44" s="4"/>
      <c r="C44" s="4"/>
      <c r="D44" s="4"/>
      <c r="E44" s="13"/>
      <c r="F44" s="14"/>
    </row>
    <row r="45" spans="1:6" ht="15">
      <c r="A45" s="4"/>
      <c r="B45" s="4"/>
      <c r="C45" s="4"/>
      <c r="D45" s="4"/>
      <c r="E45" s="4"/>
      <c r="F45" s="4"/>
    </row>
    <row r="47" spans="1:7" ht="15">
      <c r="A47" s="1"/>
      <c r="B47" s="1"/>
      <c r="C47" s="1"/>
      <c r="D47" s="1"/>
      <c r="E47" s="1"/>
      <c r="F47" s="1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3"/>
      <c r="B49" s="3"/>
      <c r="C49" s="3"/>
      <c r="D49" s="3"/>
      <c r="E49" s="3"/>
      <c r="F49" s="3"/>
      <c r="G49" s="3"/>
    </row>
    <row r="50" spans="1:7" ht="15">
      <c r="A50" s="2"/>
      <c r="B50" s="2"/>
      <c r="C50" s="2"/>
      <c r="D50" s="2"/>
      <c r="E50" s="2"/>
      <c r="F50" s="2"/>
      <c r="G50" s="2"/>
    </row>
  </sheetData>
  <sheetProtection/>
  <printOptions/>
  <pageMargins left="0.7086614173228346" right="0.7086614173228346" top="0.8267716535433071" bottom="0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24" sqref="H24"/>
    </sheetView>
  </sheetViews>
  <sheetFormatPr defaultColWidth="11.421875" defaultRowHeight="15"/>
  <cols>
    <col min="5" max="5" width="12.7109375" style="0" customWidth="1"/>
    <col min="6" max="6" width="12.57421875" style="0" customWidth="1"/>
  </cols>
  <sheetData>
    <row r="1" spans="2:7" ht="15">
      <c r="B1" s="15" t="s">
        <v>23</v>
      </c>
      <c r="C1" s="16"/>
      <c r="D1" s="16"/>
      <c r="E1" s="16"/>
      <c r="F1" s="16"/>
      <c r="G1" s="16"/>
    </row>
    <row r="2" spans="2:7" ht="15">
      <c r="B2" s="17" t="s">
        <v>24</v>
      </c>
      <c r="C2" s="16"/>
      <c r="D2" s="16"/>
      <c r="E2" s="18"/>
      <c r="F2" s="18"/>
      <c r="G2" s="18"/>
    </row>
    <row r="3" spans="2:7" ht="15">
      <c r="B3" s="16"/>
      <c r="C3" s="16"/>
      <c r="D3" s="16"/>
      <c r="E3" s="19"/>
      <c r="F3" s="19"/>
      <c r="G3" s="20"/>
    </row>
    <row r="4" spans="1:6" ht="15">
      <c r="A4" s="4"/>
      <c r="B4" s="4"/>
      <c r="C4" s="5" t="s">
        <v>0</v>
      </c>
      <c r="D4" s="5"/>
      <c r="E4" s="5"/>
      <c r="F4" s="5"/>
    </row>
    <row r="5" spans="1:6" ht="15">
      <c r="A5" s="4"/>
      <c r="B5" s="4"/>
      <c r="C5" s="5"/>
      <c r="D5" s="5" t="s">
        <v>25</v>
      </c>
      <c r="E5" s="5"/>
      <c r="F5" s="5"/>
    </row>
    <row r="6" spans="1:6" ht="15">
      <c r="A6" s="4"/>
      <c r="B6" s="4"/>
      <c r="C6" s="6"/>
      <c r="D6" s="5" t="s">
        <v>1</v>
      </c>
      <c r="E6" s="5"/>
      <c r="F6" s="6"/>
    </row>
    <row r="7" spans="1:6" ht="15">
      <c r="A7" s="4"/>
      <c r="B7" s="4"/>
      <c r="C7" s="4"/>
      <c r="D7" s="4"/>
      <c r="E7" s="4"/>
      <c r="F7" s="4"/>
    </row>
    <row r="8" spans="1:6" ht="15">
      <c r="A8" s="4" t="s">
        <v>2</v>
      </c>
      <c r="B8" s="4"/>
      <c r="C8" s="4"/>
      <c r="D8" s="4"/>
      <c r="E8" s="4"/>
      <c r="F8" s="4"/>
    </row>
    <row r="9" spans="1:6" ht="15">
      <c r="A9" s="4" t="s">
        <v>3</v>
      </c>
      <c r="B9" s="4"/>
      <c r="C9" s="4"/>
      <c r="D9" s="4"/>
      <c r="E9" s="4"/>
      <c r="F9" s="4"/>
    </row>
    <row r="10" spans="1:6" ht="15">
      <c r="A10" s="4"/>
      <c r="B10" s="4"/>
      <c r="C10" s="4"/>
      <c r="D10" s="4"/>
      <c r="E10" s="4"/>
      <c r="F10" s="4"/>
    </row>
    <row r="11" spans="1:6" ht="15">
      <c r="A11" s="4" t="s">
        <v>21</v>
      </c>
      <c r="B11" s="4"/>
      <c r="C11" s="4"/>
      <c r="D11" s="4"/>
      <c r="E11" s="7">
        <v>29919.8</v>
      </c>
      <c r="F11" s="7"/>
    </row>
    <row r="12" spans="1:6" ht="15">
      <c r="A12" s="4"/>
      <c r="B12" s="4"/>
      <c r="C12" s="4"/>
      <c r="D12" s="4"/>
      <c r="E12" s="4"/>
      <c r="F12" s="8"/>
    </row>
    <row r="13" spans="1:6" ht="15">
      <c r="A13" s="4" t="s">
        <v>12</v>
      </c>
      <c r="B13" s="4"/>
      <c r="C13" s="4"/>
      <c r="D13" s="4"/>
      <c r="E13" s="4">
        <v>0</v>
      </c>
      <c r="F13" s="8"/>
    </row>
    <row r="14" spans="1:6" ht="15">
      <c r="A14" s="4"/>
      <c r="B14" s="4"/>
      <c r="C14" s="4"/>
      <c r="D14" s="4"/>
      <c r="E14" s="4"/>
      <c r="F14" s="8"/>
    </row>
    <row r="15" spans="1:6" ht="15">
      <c r="A15" s="4" t="s">
        <v>13</v>
      </c>
      <c r="B15" s="4"/>
      <c r="C15" s="4"/>
      <c r="D15" s="4"/>
      <c r="E15" s="9"/>
      <c r="F15" s="8"/>
    </row>
    <row r="16" spans="1:6" ht="15.75" thickBot="1">
      <c r="A16" s="4"/>
      <c r="B16" s="4"/>
      <c r="C16" s="4"/>
      <c r="D16" s="4"/>
      <c r="E16" s="4"/>
      <c r="F16" s="8"/>
    </row>
    <row r="17" spans="1:6" ht="15.75" thickBot="1">
      <c r="A17" s="4" t="s">
        <v>26</v>
      </c>
      <c r="B17" s="4"/>
      <c r="C17" s="4"/>
      <c r="D17" s="4"/>
      <c r="E17" s="11"/>
      <c r="F17" s="10">
        <f>E11+E13-E15</f>
        <v>29919.8</v>
      </c>
    </row>
    <row r="18" spans="1:6" ht="15">
      <c r="A18" s="4"/>
      <c r="B18" s="4"/>
      <c r="C18" s="4"/>
      <c r="D18" s="4"/>
      <c r="E18" s="4"/>
      <c r="F18" s="8"/>
    </row>
    <row r="19" spans="1:6" ht="15">
      <c r="A19" s="4" t="s">
        <v>27</v>
      </c>
      <c r="B19" s="4"/>
      <c r="C19" s="4"/>
      <c r="D19" s="4"/>
      <c r="E19" s="9">
        <v>30082.51</v>
      </c>
      <c r="F19" s="8"/>
    </row>
    <row r="20" spans="1:6" ht="15">
      <c r="A20" s="4"/>
      <c r="B20" s="4"/>
      <c r="C20" s="4"/>
      <c r="D20" s="4"/>
      <c r="E20" s="4"/>
      <c r="F20" s="8"/>
    </row>
    <row r="21" spans="1:6" ht="15">
      <c r="A21" s="4" t="s">
        <v>16</v>
      </c>
      <c r="B21" s="4"/>
      <c r="C21" s="4"/>
      <c r="D21" s="4"/>
      <c r="E21" s="4">
        <v>0</v>
      </c>
      <c r="F21" s="8"/>
    </row>
    <row r="22" spans="1:6" ht="15">
      <c r="A22" s="4"/>
      <c r="B22" s="4"/>
      <c r="C22" s="4"/>
      <c r="D22" s="4"/>
      <c r="E22" s="4"/>
      <c r="F22" s="8"/>
    </row>
    <row r="23" spans="1:6" ht="15">
      <c r="A23" s="4" t="s">
        <v>17</v>
      </c>
      <c r="B23" s="4"/>
      <c r="C23" s="4"/>
      <c r="D23" s="4"/>
      <c r="E23" s="9">
        <v>162.71</v>
      </c>
      <c r="F23" s="8"/>
    </row>
    <row r="24" spans="1:6" ht="15.75" thickBot="1">
      <c r="A24" s="4"/>
      <c r="B24" s="4"/>
      <c r="C24" s="4"/>
      <c r="D24" s="4"/>
      <c r="E24" s="4"/>
      <c r="F24" s="8"/>
    </row>
    <row r="25" spans="1:6" ht="15.75" thickBot="1">
      <c r="A25" s="4" t="s">
        <v>18</v>
      </c>
      <c r="B25" s="4"/>
      <c r="C25" s="4"/>
      <c r="D25" s="4"/>
      <c r="E25" s="13"/>
      <c r="F25" s="12">
        <f>E19+E21-E23</f>
        <v>29919.8</v>
      </c>
    </row>
    <row r="26" spans="1:6" ht="15">
      <c r="A26" s="4"/>
      <c r="B26" s="4"/>
      <c r="C26" s="4"/>
      <c r="D26" s="4"/>
      <c r="E26" s="4"/>
      <c r="F26" s="4"/>
    </row>
    <row r="28" spans="1:7" ht="15">
      <c r="A28" s="1" t="s">
        <v>4</v>
      </c>
      <c r="B28" s="1"/>
      <c r="C28" s="1"/>
      <c r="D28" s="1"/>
      <c r="E28" s="1" t="s">
        <v>5</v>
      </c>
      <c r="F28" s="1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3" t="s">
        <v>6</v>
      </c>
      <c r="B30" s="3"/>
      <c r="C30" s="3"/>
      <c r="D30" s="3"/>
      <c r="E30" s="3" t="s">
        <v>7</v>
      </c>
      <c r="F30" s="3"/>
      <c r="G30" s="3"/>
    </row>
    <row r="31" spans="1:7" ht="15">
      <c r="A31" s="2" t="s">
        <v>8</v>
      </c>
      <c r="B31" s="2"/>
      <c r="C31" s="2"/>
      <c r="D31" s="2"/>
      <c r="E31" s="2" t="s">
        <v>9</v>
      </c>
      <c r="F31" s="2"/>
      <c r="G31" s="2"/>
    </row>
    <row r="32" spans="1:6" ht="15">
      <c r="A32" s="4"/>
      <c r="B32" s="4"/>
      <c r="C32" s="4"/>
      <c r="D32" s="4"/>
      <c r="E32" s="4"/>
      <c r="F32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7">
      <selection activeCell="M30" sqref="M30"/>
    </sheetView>
  </sheetViews>
  <sheetFormatPr defaultColWidth="11.421875" defaultRowHeight="15"/>
  <cols>
    <col min="7" max="7" width="19.28125" style="0" customWidth="1"/>
  </cols>
  <sheetData>
    <row r="2" spans="1:7" ht="15">
      <c r="A2" s="25"/>
      <c r="B2" s="26"/>
      <c r="C2" s="26"/>
      <c r="D2" s="26"/>
      <c r="E2" s="26"/>
      <c r="F2" s="26"/>
      <c r="G2" s="27"/>
    </row>
    <row r="3" spans="1:7" ht="31.5">
      <c r="A3" s="28"/>
      <c r="B3" s="29"/>
      <c r="C3" s="29"/>
      <c r="D3" s="29"/>
      <c r="E3" s="30" t="s">
        <v>53</v>
      </c>
      <c r="F3" s="29"/>
      <c r="G3" s="31"/>
    </row>
    <row r="4" spans="1:7" ht="20.25">
      <c r="A4" s="105" t="s">
        <v>54</v>
      </c>
      <c r="B4" s="106"/>
      <c r="C4" s="106"/>
      <c r="D4" s="106"/>
      <c r="E4" s="106"/>
      <c r="F4" s="106"/>
      <c r="G4" s="107"/>
    </row>
    <row r="5" spans="1:7" ht="18.75">
      <c r="A5" s="108" t="s">
        <v>55</v>
      </c>
      <c r="B5" s="109"/>
      <c r="C5" s="109"/>
      <c r="D5" s="109"/>
      <c r="E5" s="109"/>
      <c r="F5" s="109"/>
      <c r="G5" s="110"/>
    </row>
    <row r="6" spans="1:7" ht="15">
      <c r="A6" s="111" t="s">
        <v>56</v>
      </c>
      <c r="B6" s="112"/>
      <c r="C6" s="112"/>
      <c r="D6" s="112"/>
      <c r="E6" s="112"/>
      <c r="F6" s="112"/>
      <c r="G6" s="113"/>
    </row>
    <row r="7" spans="1:7" ht="15">
      <c r="A7" s="111" t="s">
        <v>57</v>
      </c>
      <c r="B7" s="112"/>
      <c r="C7" s="112"/>
      <c r="D7" s="112"/>
      <c r="E7" s="112"/>
      <c r="F7" s="112"/>
      <c r="G7" s="113"/>
    </row>
    <row r="8" spans="1:7" ht="15">
      <c r="A8" s="32"/>
      <c r="B8" s="33"/>
      <c r="C8" s="33"/>
      <c r="D8" s="33"/>
      <c r="E8" s="33"/>
      <c r="F8" s="33"/>
      <c r="G8" s="34"/>
    </row>
    <row r="9" spans="1:7" ht="15">
      <c r="A9" s="32"/>
      <c r="B9" s="33"/>
      <c r="C9" s="33"/>
      <c r="D9" s="33"/>
      <c r="E9" s="33"/>
      <c r="F9" s="33"/>
      <c r="G9" s="34"/>
    </row>
    <row r="10" spans="1:7" ht="15">
      <c r="A10" s="35" t="s">
        <v>58</v>
      </c>
      <c r="B10" s="36"/>
      <c r="C10" s="37"/>
      <c r="D10" s="37"/>
      <c r="E10" s="37"/>
      <c r="F10" s="37"/>
      <c r="G10" s="38"/>
    </row>
    <row r="11" spans="1:7" ht="15">
      <c r="A11" s="39" t="s">
        <v>59</v>
      </c>
      <c r="B11" s="37"/>
      <c r="C11" s="37"/>
      <c r="D11" s="37"/>
      <c r="E11" s="37"/>
      <c r="F11" s="37"/>
      <c r="G11" s="40">
        <v>100431.59</v>
      </c>
    </row>
    <row r="12" spans="1:7" ht="15">
      <c r="A12" s="39" t="s">
        <v>60</v>
      </c>
      <c r="B12" s="37"/>
      <c r="C12" s="37"/>
      <c r="D12" s="37"/>
      <c r="E12" s="37"/>
      <c r="F12" s="37"/>
      <c r="G12" s="40">
        <v>110881.57</v>
      </c>
    </row>
    <row r="13" spans="1:7" ht="15">
      <c r="A13" s="39"/>
      <c r="B13" s="37"/>
      <c r="C13" s="37"/>
      <c r="D13" s="37"/>
      <c r="E13" s="37"/>
      <c r="F13" s="37"/>
      <c r="G13" s="40"/>
    </row>
    <row r="14" spans="1:7" ht="15.75" thickBot="1">
      <c r="A14" s="35" t="s">
        <v>61</v>
      </c>
      <c r="B14" s="36"/>
      <c r="C14" s="36"/>
      <c r="D14" s="37"/>
      <c r="E14" s="37"/>
      <c r="F14" s="37"/>
      <c r="G14" s="41">
        <f>G11-G12</f>
        <v>-10449.98000000001</v>
      </c>
    </row>
    <row r="15" spans="1:7" ht="15.75" thickTop="1">
      <c r="A15" s="39"/>
      <c r="B15" s="37"/>
      <c r="C15" s="37"/>
      <c r="D15" s="37"/>
      <c r="E15" s="37"/>
      <c r="F15" s="37"/>
      <c r="G15" s="38"/>
    </row>
    <row r="16" spans="1:7" ht="15">
      <c r="A16" s="35" t="s">
        <v>62</v>
      </c>
      <c r="B16" s="36"/>
      <c r="C16" s="37"/>
      <c r="D16" s="37"/>
      <c r="E16" s="37"/>
      <c r="F16" s="37"/>
      <c r="G16" s="38"/>
    </row>
    <row r="17" spans="1:7" ht="15">
      <c r="A17" s="39" t="s">
        <v>63</v>
      </c>
      <c r="B17" s="37"/>
      <c r="C17" s="37"/>
      <c r="D17" s="37"/>
      <c r="E17" s="37"/>
      <c r="F17" s="37"/>
      <c r="G17" s="38">
        <v>27659137.49</v>
      </c>
    </row>
    <row r="18" spans="1:7" ht="15">
      <c r="A18" s="39" t="s">
        <v>64</v>
      </c>
      <c r="B18" s="37"/>
      <c r="C18" s="37"/>
      <c r="D18" s="37"/>
      <c r="E18" s="37"/>
      <c r="F18" s="37"/>
      <c r="G18" s="38">
        <v>12032085.66</v>
      </c>
    </row>
    <row r="19" spans="1:7" ht="15">
      <c r="A19" s="39"/>
      <c r="B19" s="37"/>
      <c r="C19" s="37"/>
      <c r="D19" s="37"/>
      <c r="E19" s="37"/>
      <c r="F19" s="37"/>
      <c r="G19" s="38"/>
    </row>
    <row r="20" spans="1:7" ht="15.75" thickBot="1">
      <c r="A20" s="35" t="s">
        <v>65</v>
      </c>
      <c r="B20" s="36"/>
      <c r="C20" s="37"/>
      <c r="D20" s="37"/>
      <c r="E20" s="37"/>
      <c r="F20" s="37"/>
      <c r="G20" s="42">
        <f>G14+G17+G18</f>
        <v>39680773.17</v>
      </c>
    </row>
    <row r="21" spans="1:7" ht="15.75" thickTop="1">
      <c r="A21" s="39"/>
      <c r="B21" s="37"/>
      <c r="C21" s="37"/>
      <c r="D21" s="37"/>
      <c r="E21" s="37"/>
      <c r="F21" s="37"/>
      <c r="G21" s="38"/>
    </row>
    <row r="22" spans="1:7" ht="15.75" thickBot="1">
      <c r="A22" s="35" t="s">
        <v>66</v>
      </c>
      <c r="B22" s="37"/>
      <c r="C22" s="37"/>
      <c r="D22" s="37"/>
      <c r="E22" s="37"/>
      <c r="F22" s="37"/>
      <c r="G22" s="38"/>
    </row>
    <row r="23" spans="1:7" ht="16.5" thickBot="1" thickTop="1">
      <c r="A23" s="39" t="s">
        <v>67</v>
      </c>
      <c r="B23" s="37"/>
      <c r="C23" s="37"/>
      <c r="D23" s="37"/>
      <c r="E23" s="37"/>
      <c r="F23" s="37"/>
      <c r="G23" s="43">
        <v>29519375.25</v>
      </c>
    </row>
    <row r="24" spans="1:7" ht="15.75" thickTop="1">
      <c r="A24" s="39"/>
      <c r="B24" s="37"/>
      <c r="C24" s="37"/>
      <c r="D24" s="37"/>
      <c r="E24" s="37"/>
      <c r="F24" s="37"/>
      <c r="G24" s="38"/>
    </row>
    <row r="25" spans="1:7" ht="15.75" thickBot="1">
      <c r="A25" s="35" t="s">
        <v>68</v>
      </c>
      <c r="B25" s="36"/>
      <c r="C25" s="36"/>
      <c r="D25" s="36"/>
      <c r="E25" s="37"/>
      <c r="F25" s="37" t="s">
        <v>69</v>
      </c>
      <c r="G25" s="44">
        <f>G27+G28+G31-G29</f>
        <v>395351616</v>
      </c>
    </row>
    <row r="26" spans="1:7" ht="15.75" thickTop="1">
      <c r="A26" s="35"/>
      <c r="B26" s="36"/>
      <c r="C26" s="36"/>
      <c r="D26" s="36"/>
      <c r="E26" s="37"/>
      <c r="F26" s="37"/>
      <c r="G26" s="38"/>
    </row>
    <row r="27" spans="1:7" ht="15">
      <c r="A27" s="39" t="s">
        <v>70</v>
      </c>
      <c r="B27" s="37"/>
      <c r="C27" s="37"/>
      <c r="D27" s="37"/>
      <c r="E27" s="37"/>
      <c r="F27" s="37"/>
      <c r="G27" s="45">
        <v>193154295.82</v>
      </c>
    </row>
    <row r="28" spans="1:7" ht="15">
      <c r="A28" s="39" t="s">
        <v>71</v>
      </c>
      <c r="B28" s="37"/>
      <c r="C28" s="37"/>
      <c r="D28" s="37"/>
      <c r="E28" s="37"/>
      <c r="F28" s="37"/>
      <c r="G28" s="38">
        <v>172596824.44</v>
      </c>
    </row>
    <row r="29" spans="1:7" ht="15">
      <c r="A29" s="39" t="s">
        <v>72</v>
      </c>
      <c r="B29" s="37"/>
      <c r="C29" s="37"/>
      <c r="D29" s="37"/>
      <c r="E29" s="37"/>
      <c r="F29" s="37"/>
      <c r="G29" s="46">
        <v>-81120.49</v>
      </c>
    </row>
    <row r="30" spans="1:7" ht="15.75" thickBot="1">
      <c r="A30" s="39" t="s">
        <v>73</v>
      </c>
      <c r="B30" s="37"/>
      <c r="C30" s="37"/>
      <c r="D30" s="37"/>
      <c r="E30" s="37"/>
      <c r="F30" s="37"/>
      <c r="G30" s="42">
        <v>395270495.51</v>
      </c>
    </row>
    <row r="31" spans="1:7" ht="16.5" thickBot="1" thickTop="1">
      <c r="A31" s="39" t="s">
        <v>74</v>
      </c>
      <c r="B31" s="37"/>
      <c r="C31" s="37"/>
      <c r="D31" s="37"/>
      <c r="E31" s="37"/>
      <c r="F31" s="37"/>
      <c r="G31" s="43">
        <v>29519375.25</v>
      </c>
    </row>
    <row r="32" spans="1:7" ht="15.75" thickTop="1">
      <c r="A32" s="39"/>
      <c r="B32" s="37"/>
      <c r="C32" s="37"/>
      <c r="D32" s="37"/>
      <c r="E32" s="37"/>
      <c r="F32" s="37"/>
      <c r="G32" s="47"/>
    </row>
    <row r="33" spans="1:7" ht="15">
      <c r="A33" s="48" t="s">
        <v>75</v>
      </c>
      <c r="B33" s="49"/>
      <c r="C33" s="49"/>
      <c r="D33" s="49"/>
      <c r="E33" s="49"/>
      <c r="F33" s="36"/>
      <c r="G33" s="47"/>
    </row>
    <row r="34" spans="1:7" ht="15">
      <c r="A34" s="35" t="s">
        <v>76</v>
      </c>
      <c r="B34" s="36"/>
      <c r="C34" s="36"/>
      <c r="D34" s="36"/>
      <c r="E34" s="36"/>
      <c r="F34" s="36"/>
      <c r="G34" s="47"/>
    </row>
    <row r="35" spans="1:7" ht="15">
      <c r="A35" s="35" t="s">
        <v>77</v>
      </c>
      <c r="B35" s="36"/>
      <c r="C35" s="36"/>
      <c r="D35" s="36"/>
      <c r="E35" s="36"/>
      <c r="F35" s="36"/>
      <c r="G35" s="47"/>
    </row>
    <row r="36" spans="1:7" ht="15">
      <c r="A36" s="39"/>
      <c r="B36" s="37"/>
      <c r="C36" s="37"/>
      <c r="D36" s="37"/>
      <c r="E36" s="37"/>
      <c r="F36" s="37"/>
      <c r="G36" s="47"/>
    </row>
    <row r="37" spans="1:7" ht="15">
      <c r="A37" s="39" t="s">
        <v>4</v>
      </c>
      <c r="B37" s="37"/>
      <c r="C37" s="37"/>
      <c r="D37" s="37"/>
      <c r="E37" s="37"/>
      <c r="F37" s="37" t="s">
        <v>78</v>
      </c>
      <c r="G37" s="47"/>
    </row>
    <row r="38" spans="1:7" ht="15">
      <c r="A38" s="35" t="s">
        <v>79</v>
      </c>
      <c r="B38" s="36"/>
      <c r="C38" s="37"/>
      <c r="D38" s="37"/>
      <c r="E38" s="37"/>
      <c r="F38" s="36" t="s">
        <v>80</v>
      </c>
      <c r="G38" s="50"/>
    </row>
    <row r="39" spans="1:7" ht="15">
      <c r="A39" s="39" t="s">
        <v>8</v>
      </c>
      <c r="B39" s="37"/>
      <c r="C39" s="37"/>
      <c r="D39" s="37"/>
      <c r="E39" s="37"/>
      <c r="F39" s="37" t="s">
        <v>81</v>
      </c>
      <c r="G39" s="47"/>
    </row>
    <row r="40" spans="1:7" ht="15">
      <c r="A40" s="39"/>
      <c r="B40" s="37"/>
      <c r="C40" s="37"/>
      <c r="D40" s="37"/>
      <c r="E40" s="37"/>
      <c r="F40" s="37"/>
      <c r="G40" s="47"/>
    </row>
    <row r="41" spans="1:7" ht="15">
      <c r="A41" s="39"/>
      <c r="B41" s="37"/>
      <c r="C41" s="37"/>
      <c r="D41" s="37"/>
      <c r="E41" s="37"/>
      <c r="F41" s="37"/>
      <c r="G41" s="47"/>
    </row>
    <row r="42" spans="1:7" ht="15">
      <c r="A42" s="39"/>
      <c r="B42" s="37"/>
      <c r="C42" s="37"/>
      <c r="D42" s="37"/>
      <c r="E42" s="37"/>
      <c r="F42" s="37"/>
      <c r="G42" s="47"/>
    </row>
    <row r="43" spans="1:7" ht="15">
      <c r="A43" s="51"/>
      <c r="B43" s="52"/>
      <c r="C43" s="52"/>
      <c r="D43" s="52"/>
      <c r="E43" s="52"/>
      <c r="F43" s="52"/>
      <c r="G43" s="53"/>
    </row>
  </sheetData>
  <sheetProtection/>
  <mergeCells count="4">
    <mergeCell ref="A4:G4"/>
    <mergeCell ref="A5:G5"/>
    <mergeCell ref="A6:G6"/>
    <mergeCell ref="A7:G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G39"/>
  <sheetViews>
    <sheetView zoomScalePageLayoutView="0" workbookViewId="0" topLeftCell="A1">
      <selection activeCell="I41" sqref="I41"/>
    </sheetView>
  </sheetViews>
  <sheetFormatPr defaultColWidth="11.421875" defaultRowHeight="15"/>
  <cols>
    <col min="5" max="5" width="15.421875" style="0" customWidth="1"/>
    <col min="6" max="6" width="12.57421875" style="0" customWidth="1"/>
  </cols>
  <sheetData>
    <row r="5" spans="2:7" ht="15">
      <c r="B5" s="15" t="s">
        <v>23</v>
      </c>
      <c r="C5" s="16"/>
      <c r="D5" s="16"/>
      <c r="E5" s="16"/>
      <c r="F5" s="16"/>
      <c r="G5" s="16"/>
    </row>
    <row r="6" spans="2:7" ht="15">
      <c r="B6" s="17" t="s">
        <v>24</v>
      </c>
      <c r="C6" s="16"/>
      <c r="D6" s="16"/>
      <c r="E6" s="18"/>
      <c r="F6" s="18"/>
      <c r="G6" s="18"/>
    </row>
    <row r="7" spans="2:7" ht="15">
      <c r="B7" s="16"/>
      <c r="C7" s="16"/>
      <c r="D7" s="16"/>
      <c r="E7" s="19"/>
      <c r="F7" s="19"/>
      <c r="G7" s="20"/>
    </row>
    <row r="8" spans="1:6" ht="15">
      <c r="A8" s="4"/>
      <c r="B8" s="4"/>
      <c r="C8" s="5" t="s">
        <v>0</v>
      </c>
      <c r="D8" s="5"/>
      <c r="E8" s="5"/>
      <c r="F8" s="5"/>
    </row>
    <row r="9" spans="1:6" ht="15">
      <c r="A9" s="4"/>
      <c r="B9" s="4"/>
      <c r="C9" s="5"/>
      <c r="D9" s="5" t="s">
        <v>82</v>
      </c>
      <c r="E9" s="5"/>
      <c r="F9" s="5"/>
    </row>
    <row r="10" spans="1:6" ht="15">
      <c r="A10" s="4"/>
      <c r="B10" s="4"/>
      <c r="C10" s="6"/>
      <c r="D10" s="5" t="s">
        <v>1</v>
      </c>
      <c r="E10" s="5"/>
      <c r="F10" s="6"/>
    </row>
    <row r="11" spans="1:6" ht="15">
      <c r="A11" s="4"/>
      <c r="B11" s="4"/>
      <c r="C11" s="6"/>
      <c r="D11" s="5"/>
      <c r="E11" s="5"/>
      <c r="F11" s="6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2</v>
      </c>
      <c r="B13" s="4"/>
      <c r="C13" s="4"/>
      <c r="D13" s="4"/>
      <c r="E13" s="4"/>
      <c r="F13" s="4"/>
    </row>
    <row r="14" spans="1:6" ht="15">
      <c r="A14" s="4" t="s">
        <v>3</v>
      </c>
      <c r="B14" s="4"/>
      <c r="C14" s="4"/>
      <c r="D14" s="4"/>
      <c r="E14" s="4"/>
      <c r="F14" s="4"/>
    </row>
    <row r="15" spans="1:6" ht="15">
      <c r="A15" s="4"/>
      <c r="B15" s="4"/>
      <c r="C15" s="4"/>
      <c r="D15" s="4"/>
      <c r="E15" s="4"/>
      <c r="F15" s="4"/>
    </row>
    <row r="16" spans="1:6" ht="15">
      <c r="A16" s="4" t="s">
        <v>83</v>
      </c>
      <c r="B16" s="4"/>
      <c r="C16" s="4"/>
      <c r="D16" s="4"/>
      <c r="E16" s="7">
        <v>100431.59</v>
      </c>
      <c r="F16" s="7"/>
    </row>
    <row r="17" spans="1:6" ht="15">
      <c r="A17" s="4"/>
      <c r="B17" s="4"/>
      <c r="C17" s="4"/>
      <c r="D17" s="4"/>
      <c r="E17" s="4"/>
      <c r="F17" s="8"/>
    </row>
    <row r="18" spans="1:6" ht="15">
      <c r="A18" s="4" t="s">
        <v>12</v>
      </c>
      <c r="B18" s="4"/>
      <c r="C18" s="4"/>
      <c r="D18" s="4"/>
      <c r="E18" s="9"/>
      <c r="F18" s="8"/>
    </row>
    <row r="19" spans="1:6" ht="15">
      <c r="A19" s="4"/>
      <c r="B19" s="4"/>
      <c r="C19" s="4"/>
      <c r="D19" s="4"/>
      <c r="E19" s="4"/>
      <c r="F19" s="8"/>
    </row>
    <row r="20" spans="1:6" ht="15">
      <c r="A20" s="4" t="s">
        <v>13</v>
      </c>
      <c r="B20" s="4"/>
      <c r="C20" s="4"/>
      <c r="D20" s="4"/>
      <c r="E20" s="9">
        <v>110881.57</v>
      </c>
      <c r="F20" s="8"/>
    </row>
    <row r="21" spans="1:6" ht="15.75" thickBot="1">
      <c r="A21" s="4"/>
      <c r="B21" s="4"/>
      <c r="C21" s="4"/>
      <c r="D21" s="4"/>
      <c r="E21" s="4"/>
      <c r="F21" s="8"/>
    </row>
    <row r="22" spans="1:6" ht="15.75" thickBot="1">
      <c r="A22" s="4" t="s">
        <v>84</v>
      </c>
      <c r="B22" s="4"/>
      <c r="C22" s="4"/>
      <c r="D22" s="4"/>
      <c r="E22" s="11"/>
      <c r="F22" s="54">
        <f>E16+E18-E20</f>
        <v>-10449.98000000001</v>
      </c>
    </row>
    <row r="23" spans="1:6" ht="15">
      <c r="A23" s="4"/>
      <c r="B23" s="4"/>
      <c r="C23" s="4"/>
      <c r="D23" s="4"/>
      <c r="E23" s="4"/>
      <c r="F23" s="8"/>
    </row>
    <row r="24" spans="1:6" ht="15">
      <c r="A24" s="4" t="s">
        <v>85</v>
      </c>
      <c r="B24" s="4"/>
      <c r="C24" s="4"/>
      <c r="D24" s="4"/>
      <c r="E24" s="55">
        <v>-35996.71</v>
      </c>
      <c r="F24" s="8"/>
    </row>
    <row r="25" spans="1:6" ht="15">
      <c r="A25" s="4"/>
      <c r="B25" s="4"/>
      <c r="C25" s="4"/>
      <c r="D25" s="4"/>
      <c r="E25" s="4"/>
      <c r="F25" s="8"/>
    </row>
    <row r="26" spans="1:6" ht="15">
      <c r="A26" s="4" t="s">
        <v>16</v>
      </c>
      <c r="B26" s="4"/>
      <c r="C26" s="4"/>
      <c r="D26" s="4"/>
      <c r="E26" s="9">
        <v>627741.65</v>
      </c>
      <c r="F26" s="8"/>
    </row>
    <row r="27" spans="1:6" ht="15">
      <c r="A27" s="4"/>
      <c r="B27" s="4"/>
      <c r="C27" s="4"/>
      <c r="D27" s="4"/>
      <c r="E27" s="9"/>
      <c r="F27" s="8"/>
    </row>
    <row r="28" spans="1:6" ht="15">
      <c r="A28" s="4" t="s">
        <v>17</v>
      </c>
      <c r="B28" s="4"/>
      <c r="C28" s="4"/>
      <c r="D28" s="4"/>
      <c r="E28" s="9">
        <v>967.29</v>
      </c>
      <c r="F28" s="8"/>
    </row>
    <row r="29" spans="1:6" ht="15">
      <c r="A29" s="4"/>
      <c r="B29" s="4"/>
      <c r="C29" s="4"/>
      <c r="D29" s="4"/>
      <c r="E29" s="9"/>
      <c r="F29" s="8"/>
    </row>
    <row r="30" spans="1:6" ht="15">
      <c r="A30" s="4" t="s">
        <v>28</v>
      </c>
      <c r="B30" s="4"/>
      <c r="C30" s="4"/>
      <c r="D30" s="4"/>
      <c r="E30" s="9">
        <v>601227.63</v>
      </c>
      <c r="F30" s="8"/>
    </row>
    <row r="31" spans="1:6" ht="15.75" thickBot="1">
      <c r="A31" s="4"/>
      <c r="B31" s="4"/>
      <c r="C31" s="4"/>
      <c r="D31" s="4"/>
      <c r="E31" s="4"/>
      <c r="F31" s="8"/>
    </row>
    <row r="32" spans="1:6" ht="15.75" thickBot="1">
      <c r="A32" s="4" t="s">
        <v>86</v>
      </c>
      <c r="B32" s="4"/>
      <c r="C32" s="4"/>
      <c r="D32" s="4"/>
      <c r="E32" s="13"/>
      <c r="F32" s="56">
        <f>E24+E26-E28-E30</f>
        <v>-10449.979999999981</v>
      </c>
    </row>
    <row r="33" spans="1:6" ht="15">
      <c r="A33" s="4"/>
      <c r="B33" s="4"/>
      <c r="C33" s="4"/>
      <c r="D33" s="4"/>
      <c r="E33" s="4"/>
      <c r="F33" s="4"/>
    </row>
    <row r="35" spans="1:7" ht="15">
      <c r="A35" s="1" t="s">
        <v>4</v>
      </c>
      <c r="B35" s="1"/>
      <c r="C35" s="1"/>
      <c r="D35" s="1"/>
      <c r="E35" s="1" t="s">
        <v>5</v>
      </c>
      <c r="F35" s="1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3" t="s">
        <v>6</v>
      </c>
      <c r="B37" s="3"/>
      <c r="C37" s="3"/>
      <c r="D37" s="3"/>
      <c r="E37" s="3" t="s">
        <v>7</v>
      </c>
      <c r="F37" s="3"/>
      <c r="G37" s="3"/>
    </row>
    <row r="38" spans="1:7" ht="15">
      <c r="A38" s="2" t="s">
        <v>8</v>
      </c>
      <c r="B38" s="2"/>
      <c r="C38" s="2"/>
      <c r="D38" s="2"/>
      <c r="E38" s="2" t="s">
        <v>9</v>
      </c>
      <c r="F38" s="2"/>
      <c r="G38" s="2"/>
    </row>
    <row r="39" spans="1:6" ht="15">
      <c r="A39" s="4"/>
      <c r="B39" s="4"/>
      <c r="C39" s="4"/>
      <c r="D39" s="4"/>
      <c r="E39" s="4"/>
      <c r="F39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I7" sqref="I7"/>
    </sheetView>
  </sheetViews>
  <sheetFormatPr defaultColWidth="11.421875" defaultRowHeight="15"/>
  <cols>
    <col min="3" max="3" width="29.421875" style="0" customWidth="1"/>
    <col min="4" max="4" width="16.28125" style="0" customWidth="1"/>
    <col min="5" max="5" width="15.57421875" style="0" customWidth="1"/>
    <col min="6" max="6" width="18.140625" style="0" customWidth="1"/>
  </cols>
  <sheetData>
    <row r="1" ht="33">
      <c r="A1" s="24"/>
    </row>
    <row r="2" ht="15">
      <c r="A2" s="22"/>
    </row>
    <row r="3" ht="15">
      <c r="A3" s="22"/>
    </row>
    <row r="4" spans="1:3" ht="33">
      <c r="A4" s="22"/>
      <c r="C4" s="23" t="s">
        <v>52</v>
      </c>
    </row>
    <row r="5" ht="15">
      <c r="A5" s="22"/>
    </row>
    <row r="6" spans="1:3" ht="15">
      <c r="A6" s="22"/>
      <c r="C6" s="22" t="s">
        <v>87</v>
      </c>
    </row>
    <row r="7" spans="1:3" ht="15">
      <c r="A7" s="22"/>
      <c r="C7" s="57" t="s">
        <v>88</v>
      </c>
    </row>
    <row r="8" ht="15.75" thickBot="1">
      <c r="A8" s="57"/>
    </row>
    <row r="9" spans="1:6" ht="15">
      <c r="A9" s="58"/>
      <c r="B9" s="59"/>
      <c r="C9" s="59"/>
      <c r="D9" s="114" t="s">
        <v>51</v>
      </c>
      <c r="E9" s="114" t="s">
        <v>50</v>
      </c>
      <c r="F9" s="116" t="s">
        <v>49</v>
      </c>
    </row>
    <row r="10" spans="1:6" ht="15.75" thickBot="1">
      <c r="A10" s="60" t="s">
        <v>45</v>
      </c>
      <c r="B10" s="61" t="s">
        <v>48</v>
      </c>
      <c r="C10" s="61" t="s">
        <v>89</v>
      </c>
      <c r="D10" s="115"/>
      <c r="E10" s="115"/>
      <c r="F10" s="117"/>
    </row>
    <row r="11" spans="1:6" ht="15.75" thickBot="1">
      <c r="A11" s="62"/>
      <c r="B11" s="63"/>
      <c r="C11" s="64" t="s">
        <v>47</v>
      </c>
      <c r="D11" s="65">
        <v>627741.65</v>
      </c>
      <c r="E11" s="66"/>
      <c r="F11" s="79">
        <v>627741.65</v>
      </c>
    </row>
    <row r="12" spans="1:6" ht="15.75" thickBot="1">
      <c r="A12" s="67"/>
      <c r="B12" s="68"/>
      <c r="C12" s="69" t="s">
        <v>46</v>
      </c>
      <c r="D12" s="70">
        <v>-35996.71</v>
      </c>
      <c r="E12" s="71"/>
      <c r="F12" s="80">
        <f>F11+D12</f>
        <v>591744.9400000001</v>
      </c>
    </row>
    <row r="13" spans="1:6" ht="15.75" thickBot="1">
      <c r="A13" s="72">
        <v>42257</v>
      </c>
      <c r="B13" s="73" t="s">
        <v>90</v>
      </c>
      <c r="C13" s="74" t="s">
        <v>91</v>
      </c>
      <c r="D13" s="75"/>
      <c r="E13" s="75">
        <v>50034</v>
      </c>
      <c r="F13" s="76">
        <f>F12-E13</f>
        <v>541710.9400000001</v>
      </c>
    </row>
    <row r="14" spans="1:6" ht="15.75" thickBot="1">
      <c r="A14" s="72">
        <v>42257</v>
      </c>
      <c r="B14" s="73" t="s">
        <v>92</v>
      </c>
      <c r="C14" s="74" t="s">
        <v>93</v>
      </c>
      <c r="D14" s="75"/>
      <c r="E14" s="75">
        <v>9647.16</v>
      </c>
      <c r="F14" s="76">
        <f aca="true" t="shared" si="0" ref="F14:F39">F13-E14</f>
        <v>532063.78</v>
      </c>
    </row>
    <row r="15" spans="1:6" ht="15.75" thickBot="1">
      <c r="A15" s="72">
        <v>42257</v>
      </c>
      <c r="B15" s="73" t="s">
        <v>94</v>
      </c>
      <c r="C15" s="74" t="s">
        <v>95</v>
      </c>
      <c r="D15" s="75"/>
      <c r="E15" s="75">
        <v>11462.8</v>
      </c>
      <c r="F15" s="76">
        <f t="shared" si="0"/>
        <v>520600.98000000004</v>
      </c>
    </row>
    <row r="16" spans="1:6" ht="15.75" thickBot="1">
      <c r="A16" s="72">
        <v>42257</v>
      </c>
      <c r="B16" s="73" t="s">
        <v>96</v>
      </c>
      <c r="C16" s="74" t="s">
        <v>97</v>
      </c>
      <c r="D16" s="75"/>
      <c r="E16" s="75">
        <v>17869.8</v>
      </c>
      <c r="F16" s="76">
        <f t="shared" si="0"/>
        <v>502731.18000000005</v>
      </c>
    </row>
    <row r="17" spans="1:6" ht="15.75" thickBot="1">
      <c r="A17" s="72">
        <v>42257</v>
      </c>
      <c r="B17" s="73" t="s">
        <v>98</v>
      </c>
      <c r="C17" s="74" t="s">
        <v>99</v>
      </c>
      <c r="D17" s="75"/>
      <c r="E17" s="75">
        <v>11667.25</v>
      </c>
      <c r="F17" s="76">
        <f t="shared" si="0"/>
        <v>491063.93000000005</v>
      </c>
    </row>
    <row r="18" spans="1:6" ht="15.75" thickBot="1">
      <c r="A18" s="72">
        <v>42257</v>
      </c>
      <c r="B18" s="73" t="s">
        <v>100</v>
      </c>
      <c r="C18" s="74" t="s">
        <v>101</v>
      </c>
      <c r="D18" s="75"/>
      <c r="E18" s="75">
        <v>16368.05</v>
      </c>
      <c r="F18" s="76">
        <f t="shared" si="0"/>
        <v>474695.88000000006</v>
      </c>
    </row>
    <row r="19" spans="1:6" ht="15.75" thickBot="1">
      <c r="A19" s="72">
        <v>42257</v>
      </c>
      <c r="B19" s="73" t="s">
        <v>102</v>
      </c>
      <c r="C19" s="74" t="s">
        <v>103</v>
      </c>
      <c r="D19" s="75"/>
      <c r="E19" s="75">
        <v>6215</v>
      </c>
      <c r="F19" s="76">
        <f t="shared" si="0"/>
        <v>468480.88000000006</v>
      </c>
    </row>
    <row r="20" spans="1:6" ht="15.75" thickBot="1">
      <c r="A20" s="72">
        <v>42257</v>
      </c>
      <c r="B20" s="73" t="s">
        <v>104</v>
      </c>
      <c r="C20" s="74" t="s">
        <v>105</v>
      </c>
      <c r="D20" s="75"/>
      <c r="E20" s="75">
        <v>39527.4</v>
      </c>
      <c r="F20" s="76">
        <f t="shared" si="0"/>
        <v>428953.48000000004</v>
      </c>
    </row>
    <row r="21" spans="1:6" ht="15.75" thickBot="1">
      <c r="A21" s="72">
        <v>42257</v>
      </c>
      <c r="B21" s="73" t="s">
        <v>106</v>
      </c>
      <c r="C21" s="74" t="s">
        <v>105</v>
      </c>
      <c r="D21" s="75"/>
      <c r="E21" s="75">
        <v>39527.4</v>
      </c>
      <c r="F21" s="76">
        <f t="shared" si="0"/>
        <v>389426.08</v>
      </c>
    </row>
    <row r="22" spans="1:6" ht="15.75" thickBot="1">
      <c r="A22" s="72">
        <v>42257</v>
      </c>
      <c r="B22" s="73" t="s">
        <v>107</v>
      </c>
      <c r="C22" s="74" t="s">
        <v>108</v>
      </c>
      <c r="D22" s="75"/>
      <c r="E22" s="77">
        <v>13300</v>
      </c>
      <c r="F22" s="76">
        <f t="shared" si="0"/>
        <v>376126.08</v>
      </c>
    </row>
    <row r="23" spans="1:6" ht="15.75" thickBot="1">
      <c r="A23" s="72">
        <v>42257</v>
      </c>
      <c r="B23" s="73" t="s">
        <v>109</v>
      </c>
      <c r="C23" s="74" t="s">
        <v>110</v>
      </c>
      <c r="D23" s="75"/>
      <c r="E23" s="75">
        <v>13560</v>
      </c>
      <c r="F23" s="76">
        <f t="shared" si="0"/>
        <v>362566.08</v>
      </c>
    </row>
    <row r="24" spans="1:6" ht="15.75" thickBot="1">
      <c r="A24" s="72">
        <v>42257</v>
      </c>
      <c r="B24" s="73" t="s">
        <v>111</v>
      </c>
      <c r="C24" s="74" t="s">
        <v>112</v>
      </c>
      <c r="D24" s="75"/>
      <c r="E24" s="75">
        <v>52200</v>
      </c>
      <c r="F24" s="76">
        <f t="shared" si="0"/>
        <v>310366.08</v>
      </c>
    </row>
    <row r="25" spans="1:6" ht="15.75" thickBot="1">
      <c r="A25" s="72">
        <v>42257</v>
      </c>
      <c r="B25" s="73" t="s">
        <v>113</v>
      </c>
      <c r="C25" s="74" t="s">
        <v>114</v>
      </c>
      <c r="D25" s="75"/>
      <c r="E25" s="77">
        <v>62150</v>
      </c>
      <c r="F25" s="76">
        <f t="shared" si="0"/>
        <v>248216.08000000002</v>
      </c>
    </row>
    <row r="26" spans="1:6" ht="15.75" thickBot="1">
      <c r="A26" s="72">
        <v>42257</v>
      </c>
      <c r="B26" s="73" t="s">
        <v>115</v>
      </c>
      <c r="C26" s="74" t="s">
        <v>116</v>
      </c>
      <c r="D26" s="75"/>
      <c r="E26" s="75">
        <v>1311.93</v>
      </c>
      <c r="F26" s="76">
        <f t="shared" si="0"/>
        <v>246904.15000000002</v>
      </c>
    </row>
    <row r="27" spans="1:6" ht="15.75" thickBot="1">
      <c r="A27" s="72">
        <v>42257</v>
      </c>
      <c r="B27" s="73" t="s">
        <v>117</v>
      </c>
      <c r="C27" s="74" t="s">
        <v>118</v>
      </c>
      <c r="D27" s="75"/>
      <c r="E27" s="75">
        <v>18000</v>
      </c>
      <c r="F27" s="76">
        <f t="shared" si="0"/>
        <v>228904.15000000002</v>
      </c>
    </row>
    <row r="28" spans="1:6" ht="15.75" thickBot="1">
      <c r="A28" s="72">
        <v>42257</v>
      </c>
      <c r="B28" s="73" t="s">
        <v>119</v>
      </c>
      <c r="C28" s="74" t="s">
        <v>120</v>
      </c>
      <c r="D28" s="75"/>
      <c r="E28" s="77">
        <v>7785.25</v>
      </c>
      <c r="F28" s="76">
        <f t="shared" si="0"/>
        <v>221118.90000000002</v>
      </c>
    </row>
    <row r="29" spans="1:6" ht="15.75" thickBot="1">
      <c r="A29" s="72">
        <v>42257</v>
      </c>
      <c r="B29" s="73" t="s">
        <v>121</v>
      </c>
      <c r="C29" s="74" t="s">
        <v>122</v>
      </c>
      <c r="D29" s="75"/>
      <c r="E29" s="75">
        <v>7932.6</v>
      </c>
      <c r="F29" s="76">
        <f t="shared" si="0"/>
        <v>213186.30000000002</v>
      </c>
    </row>
    <row r="30" spans="1:6" ht="15.75" thickBot="1">
      <c r="A30" s="72">
        <v>42257</v>
      </c>
      <c r="B30" s="73" t="s">
        <v>123</v>
      </c>
      <c r="C30" s="74" t="s">
        <v>124</v>
      </c>
      <c r="D30" s="75"/>
      <c r="E30" s="75">
        <v>47149.36</v>
      </c>
      <c r="F30" s="76">
        <f t="shared" si="0"/>
        <v>166036.94</v>
      </c>
    </row>
    <row r="31" spans="1:6" ht="15.75" thickBot="1">
      <c r="A31" s="72">
        <v>42257</v>
      </c>
      <c r="B31" s="73" t="s">
        <v>125</v>
      </c>
      <c r="C31" s="74" t="s">
        <v>126</v>
      </c>
      <c r="D31" s="75"/>
      <c r="E31" s="77">
        <v>3026.79</v>
      </c>
      <c r="F31" s="76">
        <f t="shared" si="0"/>
        <v>163010.15</v>
      </c>
    </row>
    <row r="32" spans="1:6" ht="15.75" thickBot="1">
      <c r="A32" s="72">
        <v>42262</v>
      </c>
      <c r="B32" s="73" t="s">
        <v>127</v>
      </c>
      <c r="C32" s="74" t="s">
        <v>128</v>
      </c>
      <c r="D32" s="75"/>
      <c r="E32" s="75">
        <v>29052</v>
      </c>
      <c r="F32" s="76">
        <f t="shared" si="0"/>
        <v>133958.15</v>
      </c>
    </row>
    <row r="33" spans="1:6" ht="15.75" thickBot="1">
      <c r="A33" s="72">
        <v>42262</v>
      </c>
      <c r="B33" s="73" t="s">
        <v>129</v>
      </c>
      <c r="C33" s="74" t="s">
        <v>130</v>
      </c>
      <c r="D33" s="75"/>
      <c r="E33" s="77">
        <v>3051</v>
      </c>
      <c r="F33" s="76">
        <f t="shared" si="0"/>
        <v>130907.15</v>
      </c>
    </row>
    <row r="34" spans="1:6" ht="15.75" thickBot="1">
      <c r="A34" s="72">
        <v>42262</v>
      </c>
      <c r="B34" s="73" t="s">
        <v>131</v>
      </c>
      <c r="C34" s="74" t="s">
        <v>132</v>
      </c>
      <c r="D34" s="75"/>
      <c r="E34" s="75">
        <v>25310</v>
      </c>
      <c r="F34" s="76">
        <f t="shared" si="0"/>
        <v>105597.15</v>
      </c>
    </row>
    <row r="35" spans="1:6" ht="15.75" thickBot="1">
      <c r="A35" s="72">
        <v>42262</v>
      </c>
      <c r="B35" s="73" t="s">
        <v>133</v>
      </c>
      <c r="C35" s="74" t="s">
        <v>134</v>
      </c>
      <c r="D35" s="75"/>
      <c r="E35" s="75">
        <v>3893.4</v>
      </c>
      <c r="F35" s="76">
        <f t="shared" si="0"/>
        <v>101703.75</v>
      </c>
    </row>
    <row r="36" spans="1:6" ht="15.75" thickBot="1">
      <c r="A36" s="72">
        <v>42262</v>
      </c>
      <c r="B36" s="73" t="s">
        <v>135</v>
      </c>
      <c r="C36" s="74" t="s">
        <v>136</v>
      </c>
      <c r="D36" s="75"/>
      <c r="E36" s="77">
        <v>37481.99</v>
      </c>
      <c r="F36" s="76">
        <f t="shared" si="0"/>
        <v>64221.76</v>
      </c>
    </row>
    <row r="37" spans="1:6" ht="15.75" thickBot="1">
      <c r="A37" s="72">
        <v>42268</v>
      </c>
      <c r="B37" s="73" t="s">
        <v>137</v>
      </c>
      <c r="C37" s="74" t="s">
        <v>138</v>
      </c>
      <c r="D37" s="75"/>
      <c r="E37" s="75">
        <v>65883.04</v>
      </c>
      <c r="F37" s="78">
        <f t="shared" si="0"/>
        <v>-1661.2799999999916</v>
      </c>
    </row>
    <row r="38" spans="1:6" ht="15.75" thickBot="1">
      <c r="A38" s="72">
        <v>42270</v>
      </c>
      <c r="B38" s="73" t="s">
        <v>139</v>
      </c>
      <c r="C38" s="74" t="s">
        <v>140</v>
      </c>
      <c r="D38" s="75"/>
      <c r="E38" s="75">
        <v>7821.41</v>
      </c>
      <c r="F38" s="78">
        <f t="shared" si="0"/>
        <v>-9482.689999999991</v>
      </c>
    </row>
    <row r="39" spans="1:6" ht="15.75" thickBot="1">
      <c r="A39" s="72"/>
      <c r="B39" s="73"/>
      <c r="C39" s="74" t="s">
        <v>141</v>
      </c>
      <c r="D39" s="75"/>
      <c r="E39" s="75">
        <v>967.29</v>
      </c>
      <c r="F39" s="78">
        <f t="shared" si="0"/>
        <v>-10449.979999999992</v>
      </c>
    </row>
    <row r="40" spans="1:6" ht="15">
      <c r="A40" s="72"/>
      <c r="B40" s="73"/>
      <c r="C40" s="74"/>
      <c r="D40" s="75"/>
      <c r="E40" s="75"/>
      <c r="F40" s="76"/>
    </row>
  </sheetData>
  <sheetProtection/>
  <mergeCells count="3">
    <mergeCell ref="D9:D10"/>
    <mergeCell ref="E9:E10"/>
    <mergeCell ref="F9:F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C5">
      <selection activeCell="O15" sqref="O14:O15"/>
    </sheetView>
  </sheetViews>
  <sheetFormatPr defaultColWidth="11.421875" defaultRowHeight="15"/>
  <cols>
    <col min="2" max="2" width="25.421875" style="0" customWidth="1"/>
    <col min="3" max="3" width="41.8515625" style="0" customWidth="1"/>
    <col min="4" max="4" width="16.421875" style="0" customWidth="1"/>
    <col min="5" max="5" width="13.421875" style="0" customWidth="1"/>
    <col min="6" max="7" width="13.140625" style="0" customWidth="1"/>
    <col min="11" max="11" width="20.8515625" style="0" customWidth="1"/>
  </cols>
  <sheetData>
    <row r="2" spans="2:4" ht="15">
      <c r="B2" s="81" t="s">
        <v>142</v>
      </c>
      <c r="C2" s="82"/>
      <c r="D2" s="83"/>
    </row>
    <row r="3" spans="2:4" ht="15">
      <c r="B3" s="84" t="s">
        <v>143</v>
      </c>
      <c r="C3" s="81"/>
      <c r="D3" s="83"/>
    </row>
    <row r="4" spans="2:5" ht="15">
      <c r="B4" s="85"/>
      <c r="C4" s="86" t="s">
        <v>144</v>
      </c>
      <c r="D4" s="86"/>
      <c r="E4" s="85"/>
    </row>
    <row r="5" spans="2:7" ht="15">
      <c r="B5" s="85"/>
      <c r="C5" s="86" t="s">
        <v>145</v>
      </c>
      <c r="D5" s="86"/>
      <c r="E5" s="85"/>
      <c r="G5" t="s">
        <v>146</v>
      </c>
    </row>
    <row r="6" spans="2:5" ht="15">
      <c r="B6" s="85"/>
      <c r="C6" s="87" t="s">
        <v>147</v>
      </c>
      <c r="D6" s="87"/>
      <c r="E6" s="85"/>
    </row>
    <row r="7" spans="2:4" ht="15">
      <c r="B7" s="16"/>
      <c r="C7" s="16"/>
      <c r="D7" s="16"/>
    </row>
    <row r="8" spans="1:11" ht="18.75">
      <c r="A8" s="88" t="s">
        <v>45</v>
      </c>
      <c r="B8" s="89" t="s">
        <v>44</v>
      </c>
      <c r="C8" s="89" t="s">
        <v>43</v>
      </c>
      <c r="D8" s="88" t="s">
        <v>42</v>
      </c>
      <c r="E8" s="90" t="s">
        <v>41</v>
      </c>
      <c r="F8" s="90" t="s">
        <v>40</v>
      </c>
      <c r="G8" s="90" t="s">
        <v>39</v>
      </c>
      <c r="H8" s="90" t="s">
        <v>38</v>
      </c>
      <c r="I8" s="91" t="s">
        <v>37</v>
      </c>
      <c r="J8" s="91" t="s">
        <v>148</v>
      </c>
      <c r="K8" s="91" t="s">
        <v>149</v>
      </c>
    </row>
    <row r="9" spans="1:11" ht="15">
      <c r="A9" s="92">
        <v>41913</v>
      </c>
      <c r="B9" s="93" t="s">
        <v>36</v>
      </c>
      <c r="C9" s="94" t="s">
        <v>150</v>
      </c>
      <c r="D9" s="95">
        <f>E9+F9+G9+H9+I9</f>
        <v>70000</v>
      </c>
      <c r="E9" s="95">
        <v>7000</v>
      </c>
      <c r="F9" s="95">
        <v>7000</v>
      </c>
      <c r="G9" s="95">
        <v>7000</v>
      </c>
      <c r="H9" s="96">
        <v>7000</v>
      </c>
      <c r="I9" s="97">
        <v>42000</v>
      </c>
      <c r="J9" s="98"/>
      <c r="K9" s="99"/>
    </row>
    <row r="10" spans="1:11" ht="15">
      <c r="A10" s="92">
        <v>42048</v>
      </c>
      <c r="B10" s="93" t="s">
        <v>151</v>
      </c>
      <c r="C10" s="94" t="s">
        <v>152</v>
      </c>
      <c r="D10" s="95">
        <v>3000</v>
      </c>
      <c r="E10" s="95"/>
      <c r="F10" s="95"/>
      <c r="G10" s="95"/>
      <c r="H10" s="100">
        <v>3000</v>
      </c>
      <c r="I10" s="96"/>
      <c r="J10" s="96"/>
      <c r="K10" s="99"/>
    </row>
    <row r="11" spans="1:11" ht="15">
      <c r="A11" s="92">
        <v>42209</v>
      </c>
      <c r="B11" s="93" t="s">
        <v>153</v>
      </c>
      <c r="C11" s="94" t="s">
        <v>154</v>
      </c>
      <c r="D11" s="95">
        <v>17455.98</v>
      </c>
      <c r="E11" s="95"/>
      <c r="F11" s="95">
        <v>17455.98</v>
      </c>
      <c r="G11" s="95"/>
      <c r="H11" s="95"/>
      <c r="I11" s="96"/>
      <c r="J11" s="96"/>
      <c r="K11" s="99"/>
    </row>
    <row r="12" spans="1:11" ht="15">
      <c r="A12" s="92">
        <v>42213</v>
      </c>
      <c r="B12" s="93" t="s">
        <v>155</v>
      </c>
      <c r="C12" s="94" t="s">
        <v>156</v>
      </c>
      <c r="D12" s="95">
        <f>E12+F12+G12</f>
        <v>921398.6599999999</v>
      </c>
      <c r="E12" s="95"/>
      <c r="F12" s="95">
        <v>576238.09</v>
      </c>
      <c r="G12" s="95">
        <v>345160.57</v>
      </c>
      <c r="H12" s="95"/>
      <c r="I12" s="96"/>
      <c r="J12" s="96"/>
      <c r="K12" s="99"/>
    </row>
    <row r="13" spans="1:11" ht="15">
      <c r="A13" s="92">
        <v>42234</v>
      </c>
      <c r="B13" s="93" t="s">
        <v>157</v>
      </c>
      <c r="C13" s="94" t="s">
        <v>158</v>
      </c>
      <c r="D13" s="95">
        <v>52982</v>
      </c>
      <c r="E13" s="95"/>
      <c r="F13" s="95">
        <v>52982</v>
      </c>
      <c r="G13" s="95"/>
      <c r="H13" s="95"/>
      <c r="I13" s="96"/>
      <c r="J13" s="96"/>
      <c r="K13" s="99"/>
    </row>
    <row r="14" spans="1:11" ht="15">
      <c r="A14" s="92">
        <v>42248</v>
      </c>
      <c r="B14" s="93" t="s">
        <v>159</v>
      </c>
      <c r="C14" s="94" t="s">
        <v>160</v>
      </c>
      <c r="D14" s="95">
        <v>27000</v>
      </c>
      <c r="E14" s="95">
        <v>27000</v>
      </c>
      <c r="F14" s="95"/>
      <c r="G14" s="95"/>
      <c r="H14" s="95"/>
      <c r="I14" s="96"/>
      <c r="J14" s="96"/>
      <c r="K14" s="99"/>
    </row>
    <row r="15" spans="1:15" ht="15">
      <c r="A15" s="92">
        <v>42249</v>
      </c>
      <c r="B15" s="93" t="s">
        <v>161</v>
      </c>
      <c r="C15" s="94" t="s">
        <v>162</v>
      </c>
      <c r="D15" s="95">
        <v>52179.6</v>
      </c>
      <c r="E15" s="95">
        <v>52179.6</v>
      </c>
      <c r="F15" s="95"/>
      <c r="G15" s="95"/>
      <c r="H15" s="95"/>
      <c r="I15" s="96"/>
      <c r="J15" s="96"/>
      <c r="K15" s="99"/>
      <c r="O15" t="s">
        <v>177</v>
      </c>
    </row>
    <row r="16" spans="1:11" ht="15">
      <c r="A16" s="92">
        <v>42261</v>
      </c>
      <c r="B16" s="93" t="s">
        <v>163</v>
      </c>
      <c r="C16" s="94" t="s">
        <v>164</v>
      </c>
      <c r="D16" s="95">
        <f>E16+F16</f>
        <v>37432.22</v>
      </c>
      <c r="E16" s="95">
        <v>22716.35</v>
      </c>
      <c r="F16" s="95">
        <v>14715.87</v>
      </c>
      <c r="G16" s="95"/>
      <c r="H16" s="95"/>
      <c r="I16" s="96"/>
      <c r="J16" s="96"/>
      <c r="K16" s="99"/>
    </row>
    <row r="17" spans="1:11" ht="15">
      <c r="A17" s="92">
        <v>42268</v>
      </c>
      <c r="B17" s="93" t="s">
        <v>165</v>
      </c>
      <c r="C17" s="94" t="s">
        <v>166</v>
      </c>
      <c r="D17" s="95">
        <v>18602.2</v>
      </c>
      <c r="E17" s="95">
        <v>18602.2</v>
      </c>
      <c r="F17" s="95"/>
      <c r="G17" s="95"/>
      <c r="H17" s="95"/>
      <c r="I17" s="96"/>
      <c r="J17" s="96"/>
      <c r="K17" s="99"/>
    </row>
    <row r="18" spans="1:11" ht="15">
      <c r="A18" s="92">
        <v>42268</v>
      </c>
      <c r="B18" s="93" t="s">
        <v>167</v>
      </c>
      <c r="C18" s="94" t="s">
        <v>166</v>
      </c>
      <c r="D18" s="95">
        <v>106129.2</v>
      </c>
      <c r="E18" s="95">
        <v>106129.2</v>
      </c>
      <c r="F18" s="95"/>
      <c r="G18" s="95"/>
      <c r="H18" s="95"/>
      <c r="I18" s="96"/>
      <c r="J18" s="96"/>
      <c r="K18" s="99"/>
    </row>
    <row r="19" spans="1:11" ht="15">
      <c r="A19" s="92">
        <v>42268</v>
      </c>
      <c r="B19" s="93" t="s">
        <v>168</v>
      </c>
      <c r="C19" s="94" t="s">
        <v>166</v>
      </c>
      <c r="D19" s="95">
        <v>32284.8</v>
      </c>
      <c r="E19" s="95">
        <v>32284.8</v>
      </c>
      <c r="F19" s="95"/>
      <c r="G19" s="95"/>
      <c r="H19" s="95"/>
      <c r="I19" s="96"/>
      <c r="J19" s="96"/>
      <c r="K19" s="99"/>
    </row>
    <row r="20" spans="1:11" ht="15">
      <c r="A20" s="92">
        <v>42270</v>
      </c>
      <c r="B20" s="93" t="s">
        <v>169</v>
      </c>
      <c r="C20" s="94" t="s">
        <v>166</v>
      </c>
      <c r="D20" s="95">
        <v>9392.8</v>
      </c>
      <c r="E20" s="95">
        <v>9392.8</v>
      </c>
      <c r="F20" s="95"/>
      <c r="G20" s="95"/>
      <c r="H20" s="95"/>
      <c r="I20" s="96"/>
      <c r="J20" s="96"/>
      <c r="K20" s="99"/>
    </row>
    <row r="21" spans="1:11" ht="15">
      <c r="A21" s="92">
        <v>42275</v>
      </c>
      <c r="B21" s="93" t="s">
        <v>170</v>
      </c>
      <c r="C21" s="94" t="s">
        <v>166</v>
      </c>
      <c r="D21" s="95">
        <v>17822.13</v>
      </c>
      <c r="E21" s="95">
        <v>17822.13</v>
      </c>
      <c r="F21" s="95"/>
      <c r="G21" s="95"/>
      <c r="H21" s="95"/>
      <c r="I21" s="96"/>
      <c r="J21" s="96"/>
      <c r="K21" s="99"/>
    </row>
    <row r="22" spans="1:11" ht="15">
      <c r="A22" s="92">
        <v>42275</v>
      </c>
      <c r="B22" s="93" t="s">
        <v>171</v>
      </c>
      <c r="C22" s="94" t="s">
        <v>172</v>
      </c>
      <c r="D22" s="95">
        <v>34435.6</v>
      </c>
      <c r="E22" s="95">
        <v>34435.6</v>
      </c>
      <c r="F22" s="95"/>
      <c r="G22" s="95"/>
      <c r="H22" s="95"/>
      <c r="I22" s="96"/>
      <c r="J22" s="96"/>
      <c r="K22" s="99"/>
    </row>
    <row r="23" spans="1:11" ht="15">
      <c r="A23" s="92">
        <v>42275</v>
      </c>
      <c r="B23" s="93" t="s">
        <v>173</v>
      </c>
      <c r="C23" s="94" t="s">
        <v>160</v>
      </c>
      <c r="D23" s="95">
        <v>38940</v>
      </c>
      <c r="E23" s="95">
        <v>38940</v>
      </c>
      <c r="F23" s="95"/>
      <c r="G23" s="95"/>
      <c r="H23" s="95"/>
      <c r="I23" s="96"/>
      <c r="J23" s="96"/>
      <c r="K23" s="99"/>
    </row>
    <row r="24" spans="1:11" ht="15.75" thickBot="1">
      <c r="A24" s="92">
        <v>42275</v>
      </c>
      <c r="B24" s="93" t="s">
        <v>174</v>
      </c>
      <c r="C24" s="94" t="s">
        <v>175</v>
      </c>
      <c r="D24" s="95">
        <v>3200.16</v>
      </c>
      <c r="E24" s="95">
        <v>3200.16</v>
      </c>
      <c r="F24" s="95"/>
      <c r="G24" s="95"/>
      <c r="H24" s="95"/>
      <c r="I24" s="96"/>
      <c r="J24" s="96"/>
      <c r="K24" s="99"/>
    </row>
    <row r="25" spans="1:11" ht="15.75" thickBot="1">
      <c r="A25" s="118" t="s">
        <v>35</v>
      </c>
      <c r="B25" s="119"/>
      <c r="C25" s="120"/>
      <c r="D25" s="101">
        <f aca="true" t="shared" si="0" ref="D25:J25">SUM(D9:D24)</f>
        <v>1442255.3499999999</v>
      </c>
      <c r="E25" s="101">
        <f t="shared" si="0"/>
        <v>369702.83999999997</v>
      </c>
      <c r="F25" s="101">
        <f t="shared" si="0"/>
        <v>668391.94</v>
      </c>
      <c r="G25" s="101">
        <f t="shared" si="0"/>
        <v>352160.57</v>
      </c>
      <c r="H25" s="101">
        <f t="shared" si="0"/>
        <v>10000</v>
      </c>
      <c r="I25" s="101">
        <f t="shared" si="0"/>
        <v>42000</v>
      </c>
      <c r="J25" s="101">
        <f t="shared" si="0"/>
        <v>0</v>
      </c>
      <c r="K25" s="101"/>
    </row>
    <row r="26" spans="1:11" ht="15">
      <c r="A26" s="21"/>
      <c r="B26" s="21"/>
      <c r="C26" s="21"/>
      <c r="D26" s="102"/>
      <c r="E26" s="102"/>
      <c r="F26" s="102"/>
      <c r="G26" s="102"/>
      <c r="H26" s="102"/>
      <c r="I26" s="102"/>
      <c r="J26" s="102"/>
      <c r="K26" s="102"/>
    </row>
    <row r="27" spans="1:10" ht="15">
      <c r="A27" s="103" t="s">
        <v>34</v>
      </c>
      <c r="B27" s="103"/>
      <c r="E27" s="103" t="s">
        <v>33</v>
      </c>
      <c r="F27" s="103"/>
      <c r="J27" t="s">
        <v>146</v>
      </c>
    </row>
    <row r="28" spans="1:6" ht="15">
      <c r="A28" s="104" t="s">
        <v>176</v>
      </c>
      <c r="B28" s="104"/>
      <c r="C28" t="s">
        <v>146</v>
      </c>
      <c r="E28" s="104" t="s">
        <v>32</v>
      </c>
      <c r="F28" s="104"/>
    </row>
    <row r="29" spans="1:6" ht="15">
      <c r="A29" s="104" t="s">
        <v>31</v>
      </c>
      <c r="B29" s="104"/>
      <c r="E29" s="104" t="s">
        <v>30</v>
      </c>
      <c r="F29" s="104"/>
    </row>
    <row r="30" spans="1:6" ht="15">
      <c r="A30" s="103" t="s">
        <v>29</v>
      </c>
      <c r="B30" s="103"/>
      <c r="D30" t="s">
        <v>146</v>
      </c>
      <c r="E30" s="103" t="s">
        <v>29</v>
      </c>
      <c r="F30" s="103"/>
    </row>
  </sheetData>
  <sheetProtection/>
  <mergeCells count="1">
    <mergeCell ref="A25:C25"/>
  </mergeCells>
  <printOptions/>
  <pageMargins left="0.7" right="0.7" top="0.75" bottom="0.75" header="0.3" footer="0.3"/>
  <pageSetup fitToHeight="0" fitToWidth="1" horizontalDpi="600" verticalDpi="600" orientation="landscape" scale="6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H27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17.57421875" style="0" customWidth="1"/>
    <col min="2" max="2" width="14.7109375" style="0" customWidth="1"/>
    <col min="3" max="3" width="16.00390625" style="0" customWidth="1"/>
    <col min="7" max="7" width="3.7109375" style="0" customWidth="1"/>
  </cols>
  <sheetData>
    <row r="5" spans="2:5" ht="18.75">
      <c r="B5" s="121"/>
      <c r="C5" s="122" t="s">
        <v>178</v>
      </c>
      <c r="D5" s="121"/>
      <c r="E5" s="121"/>
    </row>
    <row r="6" spans="1:8" ht="18.75">
      <c r="A6" s="123" t="s">
        <v>179</v>
      </c>
      <c r="B6" s="123"/>
      <c r="C6" s="123"/>
      <c r="D6" s="123"/>
      <c r="E6" s="123"/>
      <c r="F6" s="124"/>
      <c r="G6" s="124"/>
      <c r="H6" s="125"/>
    </row>
    <row r="7" spans="2:8" ht="17.25" thickBot="1">
      <c r="B7" s="126" t="s">
        <v>180</v>
      </c>
      <c r="C7" s="127"/>
      <c r="D7" s="127"/>
      <c r="E7" s="128"/>
      <c r="F7" s="127"/>
      <c r="G7" s="129"/>
      <c r="H7" s="4"/>
    </row>
    <row r="8" spans="1:8" ht="19.5" thickBot="1">
      <c r="A8" s="130" t="s">
        <v>60</v>
      </c>
      <c r="B8" s="131"/>
      <c r="C8" s="131"/>
      <c r="D8" s="131"/>
      <c r="E8" s="131"/>
      <c r="F8" s="131"/>
      <c r="G8" s="131"/>
      <c r="H8" s="132"/>
    </row>
    <row r="9" spans="1:8" ht="17.25" thickBot="1">
      <c r="A9" s="133"/>
      <c r="B9" s="133"/>
      <c r="C9" s="133"/>
      <c r="D9" s="133"/>
      <c r="E9" s="133"/>
      <c r="F9" s="133"/>
      <c r="G9" s="133"/>
      <c r="H9" s="134"/>
    </row>
    <row r="10" spans="1:8" ht="15.75" thickBot="1">
      <c r="A10" s="135" t="s">
        <v>181</v>
      </c>
      <c r="B10" s="136"/>
      <c r="C10" s="136"/>
      <c r="D10" s="136"/>
      <c r="E10" s="136"/>
      <c r="F10" s="136"/>
      <c r="G10" s="136"/>
      <c r="H10" s="137"/>
    </row>
    <row r="11" spans="1:8" ht="17.25" thickBot="1">
      <c r="A11" s="138" t="s">
        <v>182</v>
      </c>
      <c r="B11" s="138"/>
      <c r="C11" s="138"/>
      <c r="D11" s="138"/>
      <c r="E11" s="138"/>
      <c r="F11" s="138"/>
      <c r="G11" s="138"/>
      <c r="H11" s="139"/>
    </row>
    <row r="12" spans="1:8" ht="15.75" thickBot="1">
      <c r="A12" s="140" t="s">
        <v>183</v>
      </c>
      <c r="B12" s="140" t="s">
        <v>184</v>
      </c>
      <c r="C12" s="140" t="s">
        <v>185</v>
      </c>
      <c r="D12" s="141" t="s">
        <v>186</v>
      </c>
      <c r="E12" s="142"/>
      <c r="F12" s="142"/>
      <c r="G12" s="143"/>
      <c r="H12" s="144" t="s">
        <v>187</v>
      </c>
    </row>
    <row r="13" spans="1:8" ht="16.5">
      <c r="A13" s="145">
        <v>42083</v>
      </c>
      <c r="B13" s="146" t="s">
        <v>188</v>
      </c>
      <c r="C13" s="146" t="s">
        <v>189</v>
      </c>
      <c r="D13" s="147" t="s">
        <v>190</v>
      </c>
      <c r="E13" s="148"/>
      <c r="F13" s="148"/>
      <c r="G13" s="149"/>
      <c r="H13" s="150">
        <v>5000</v>
      </c>
    </row>
    <row r="14" spans="1:8" ht="16.5">
      <c r="A14" s="145">
        <v>42257</v>
      </c>
      <c r="B14" s="146" t="s">
        <v>191</v>
      </c>
      <c r="C14" s="146" t="s">
        <v>192</v>
      </c>
      <c r="D14" s="151" t="s">
        <v>103</v>
      </c>
      <c r="E14" s="152"/>
      <c r="F14" s="152"/>
      <c r="G14" s="153"/>
      <c r="H14" s="150">
        <v>6215</v>
      </c>
    </row>
    <row r="15" spans="1:8" ht="16.5">
      <c r="A15" s="145">
        <v>42257</v>
      </c>
      <c r="B15" s="146" t="s">
        <v>193</v>
      </c>
      <c r="C15" s="146" t="s">
        <v>194</v>
      </c>
      <c r="D15" s="147" t="s">
        <v>105</v>
      </c>
      <c r="E15" s="148"/>
      <c r="F15" s="148"/>
      <c r="G15" s="149"/>
      <c r="H15" s="150">
        <v>39527.4</v>
      </c>
    </row>
    <row r="16" spans="1:8" ht="16.5">
      <c r="A16" s="145">
        <v>42257</v>
      </c>
      <c r="B16" s="146" t="s">
        <v>195</v>
      </c>
      <c r="C16" s="146" t="s">
        <v>196</v>
      </c>
      <c r="D16" s="151" t="s">
        <v>110</v>
      </c>
      <c r="E16" s="152"/>
      <c r="F16" s="152"/>
      <c r="G16" s="153"/>
      <c r="H16" s="150">
        <v>13560</v>
      </c>
    </row>
    <row r="17" spans="1:8" ht="16.5">
      <c r="A17" s="145">
        <v>42257</v>
      </c>
      <c r="B17" s="146" t="s">
        <v>197</v>
      </c>
      <c r="C17" s="146" t="s">
        <v>198</v>
      </c>
      <c r="D17" s="151" t="s">
        <v>116</v>
      </c>
      <c r="E17" s="152"/>
      <c r="F17" s="152"/>
      <c r="G17" s="153"/>
      <c r="H17" s="150">
        <v>1311.93</v>
      </c>
    </row>
    <row r="18" spans="1:8" ht="16.5">
      <c r="A18" s="145">
        <v>42257</v>
      </c>
      <c r="B18" s="146" t="s">
        <v>199</v>
      </c>
      <c r="C18" s="146" t="s">
        <v>200</v>
      </c>
      <c r="D18" s="151" t="s">
        <v>201</v>
      </c>
      <c r="E18" s="152"/>
      <c r="F18" s="152"/>
      <c r="G18" s="153"/>
      <c r="H18" s="150">
        <v>7785.25</v>
      </c>
    </row>
    <row r="19" spans="1:8" ht="16.5">
      <c r="A19" s="145">
        <v>42262</v>
      </c>
      <c r="B19" s="146" t="s">
        <v>202</v>
      </c>
      <c r="C19" s="146" t="s">
        <v>192</v>
      </c>
      <c r="D19" s="151" t="s">
        <v>136</v>
      </c>
      <c r="E19" s="152"/>
      <c r="F19" s="152"/>
      <c r="G19" s="153"/>
      <c r="H19" s="150">
        <v>37481.99</v>
      </c>
    </row>
    <row r="20" spans="1:8" ht="16.5">
      <c r="A20" s="154" t="s">
        <v>203</v>
      </c>
      <c r="B20" s="146"/>
      <c r="C20" s="146"/>
      <c r="D20" s="147"/>
      <c r="E20" s="148"/>
      <c r="F20" s="148"/>
      <c r="G20" s="149"/>
      <c r="H20" s="155">
        <f>SUM(H13:H19)</f>
        <v>110881.57</v>
      </c>
    </row>
    <row r="21" spans="1:8" ht="16.5">
      <c r="A21" s="156"/>
      <c r="B21" s="157"/>
      <c r="C21" s="157"/>
      <c r="D21" s="158"/>
      <c r="E21" s="158"/>
      <c r="F21" s="158"/>
      <c r="G21" s="158"/>
      <c r="H21" s="159"/>
    </row>
    <row r="22" spans="1:8" ht="16.5">
      <c r="A22" s="156"/>
      <c r="B22" s="157"/>
      <c r="C22" s="157"/>
      <c r="D22" s="158"/>
      <c r="E22" s="158"/>
      <c r="F22" s="158"/>
      <c r="G22" s="158"/>
      <c r="H22" s="159"/>
    </row>
    <row r="23" spans="1:8" ht="16.5">
      <c r="A23" s="156"/>
      <c r="B23" s="157"/>
      <c r="C23" s="157"/>
      <c r="D23" s="158"/>
      <c r="E23" s="158"/>
      <c r="F23" s="158"/>
      <c r="G23" s="158"/>
      <c r="H23" s="159"/>
    </row>
    <row r="25" spans="1:3" ht="16.5">
      <c r="A25" s="160" t="s">
        <v>6</v>
      </c>
      <c r="B25" s="160"/>
      <c r="C25" s="161"/>
    </row>
    <row r="26" spans="1:3" ht="16.5">
      <c r="A26" s="162" t="s">
        <v>8</v>
      </c>
      <c r="B26" s="161"/>
      <c r="C26" s="161"/>
    </row>
    <row r="27" spans="1:3" ht="16.5">
      <c r="A27" s="163" t="s">
        <v>29</v>
      </c>
      <c r="B27" s="164"/>
      <c r="C27" s="161"/>
    </row>
  </sheetData>
  <sheetProtection/>
  <mergeCells count="8">
    <mergeCell ref="D15:G15"/>
    <mergeCell ref="D20:G20"/>
    <mergeCell ref="A6:E6"/>
    <mergeCell ref="A8:H8"/>
    <mergeCell ref="A10:H10"/>
    <mergeCell ref="A11:H11"/>
    <mergeCell ref="D12:G12"/>
    <mergeCell ref="D13:G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Belkis De oleo</dc:creator>
  <cp:keywords/>
  <dc:description/>
  <cp:lastModifiedBy>Belkis De oleo</cp:lastModifiedBy>
  <cp:lastPrinted>2015-10-02T14:47:59Z</cp:lastPrinted>
  <dcterms:created xsi:type="dcterms:W3CDTF">2014-02-20T15:18:48Z</dcterms:created>
  <dcterms:modified xsi:type="dcterms:W3CDTF">2015-10-07T15:19:51Z</dcterms:modified>
  <cp:category/>
  <cp:version/>
  <cp:contentType/>
  <cp:contentStatus/>
</cp:coreProperties>
</file>